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490" windowHeight="7755" activeTab="2"/>
  </bookViews>
  <sheets>
    <sheet name="PART-B" sheetId="17" r:id="rId1"/>
    <sheet name="PART-C" sheetId="15" r:id="rId2"/>
    <sheet name="PART-D" sheetId="16" r:id="rId3"/>
  </sheets>
  <definedNames>
    <definedName name="_xlnm._FilterDatabase" localSheetId="0" hidden="1">'PART-B'!$A$3:$P$260</definedName>
    <definedName name="_xlnm.Print_Area" localSheetId="0">'PART-B'!$A$1:$F$259</definedName>
    <definedName name="_xlnm.Print_Area" localSheetId="1">'PART-C'!$G$1:$L$67</definedName>
    <definedName name="_xlnm.Print_Area" localSheetId="2">'PART-D'!$G$1:$L$46</definedName>
    <definedName name="_xlnm.Print_Titles" localSheetId="0">'PART-B'!$1:$3</definedName>
    <definedName name="_xlnm.Print_Titles" localSheetId="1">'PART-C'!$1:$4</definedName>
    <definedName name="_xlnm.Print_Titles" localSheetId="2">'PART-D'!$1:$4</definedName>
  </definedNames>
  <calcPr calcId="124519"/>
</workbook>
</file>

<file path=xl/calcChain.xml><?xml version="1.0" encoding="utf-8"?>
<calcChain xmlns="http://schemas.openxmlformats.org/spreadsheetml/2006/main">
  <c r="F16" i="16"/>
  <c r="F44"/>
  <c r="L45"/>
  <c r="K46" i="15"/>
  <c r="F17"/>
  <c r="K258" i="17"/>
  <c r="J258"/>
  <c r="I258"/>
  <c r="K257"/>
  <c r="J257"/>
  <c r="I257"/>
  <c r="K251"/>
  <c r="J251"/>
  <c r="I251"/>
  <c r="K246"/>
  <c r="J246"/>
  <c r="I246"/>
  <c r="K241"/>
  <c r="J241"/>
  <c r="I241"/>
  <c r="K236"/>
  <c r="J236"/>
  <c r="I236"/>
  <c r="K230"/>
  <c r="J230"/>
  <c r="I230"/>
  <c r="K225"/>
  <c r="J225"/>
  <c r="I225"/>
  <c r="K219"/>
  <c r="J219"/>
  <c r="I219"/>
  <c r="K213"/>
  <c r="J213"/>
  <c r="I213"/>
  <c r="K208"/>
  <c r="J208"/>
  <c r="I208"/>
  <c r="K202"/>
  <c r="J202"/>
  <c r="I202"/>
  <c r="K195"/>
  <c r="J195"/>
  <c r="I195"/>
  <c r="K186"/>
  <c r="J186"/>
  <c r="I186"/>
  <c r="K176"/>
  <c r="J176"/>
  <c r="I176"/>
  <c r="K169"/>
  <c r="J169"/>
  <c r="I169"/>
  <c r="K157"/>
  <c r="J157"/>
  <c r="I157"/>
  <c r="K151"/>
  <c r="J151"/>
  <c r="I151"/>
  <c r="K145"/>
  <c r="J145"/>
  <c r="I145"/>
  <c r="K138"/>
  <c r="J138"/>
  <c r="I138"/>
  <c r="K132"/>
  <c r="J132"/>
  <c r="I132"/>
  <c r="K125"/>
  <c r="J125"/>
  <c r="I125"/>
  <c r="K118"/>
  <c r="J118"/>
  <c r="I118"/>
  <c r="K113"/>
  <c r="J113"/>
  <c r="I113"/>
  <c r="K107"/>
  <c r="J107"/>
  <c r="I107"/>
  <c r="K102"/>
  <c r="J102"/>
  <c r="I102"/>
  <c r="K89"/>
  <c r="J89"/>
  <c r="I89"/>
  <c r="K82"/>
  <c r="J82"/>
  <c r="I82"/>
  <c r="K75"/>
  <c r="J75"/>
  <c r="I75"/>
  <c r="K69"/>
  <c r="J69"/>
  <c r="I69"/>
  <c r="K64"/>
  <c r="J64"/>
  <c r="I64"/>
  <c r="K58"/>
  <c r="J58"/>
  <c r="I58"/>
  <c r="K52"/>
  <c r="J52"/>
  <c r="I52"/>
  <c r="K46"/>
  <c r="J46"/>
  <c r="I46"/>
  <c r="K40"/>
  <c r="J40"/>
  <c r="I40"/>
  <c r="K35"/>
  <c r="J35"/>
  <c r="I35"/>
  <c r="K29"/>
  <c r="J29"/>
  <c r="I29"/>
  <c r="K24"/>
  <c r="J24"/>
  <c r="I24"/>
  <c r="K18"/>
  <c r="J18"/>
  <c r="I18"/>
  <c r="K13"/>
  <c r="J13"/>
  <c r="I13"/>
  <c r="K8"/>
  <c r="J8"/>
  <c r="I8"/>
  <c r="L44" i="16"/>
  <c r="K44"/>
  <c r="J44"/>
  <c r="I44"/>
  <c r="E44"/>
  <c r="D44"/>
  <c r="C44"/>
  <c r="L16"/>
  <c r="K16"/>
  <c r="J16"/>
  <c r="J45" s="1"/>
  <c r="I16"/>
  <c r="I45" s="1"/>
  <c r="E16"/>
  <c r="E45" s="1"/>
  <c r="D16"/>
  <c r="D45" s="1"/>
  <c r="C16"/>
  <c r="C45" s="1"/>
  <c r="K45" l="1"/>
  <c r="F45"/>
  <c r="L65" i="15"/>
  <c r="K65"/>
  <c r="J65"/>
  <c r="I65"/>
  <c r="G65"/>
  <c r="F65"/>
  <c r="E65"/>
  <c r="D65"/>
  <c r="C65"/>
  <c r="M62"/>
  <c r="L62"/>
  <c r="K62"/>
  <c r="J62"/>
  <c r="I62"/>
  <c r="F62"/>
  <c r="E62"/>
  <c r="D62"/>
  <c r="C62"/>
  <c r="K59"/>
  <c r="J59"/>
  <c r="F59"/>
  <c r="E59"/>
  <c r="D59"/>
  <c r="C59"/>
  <c r="A59"/>
  <c r="L57"/>
  <c r="L59" s="1"/>
  <c r="I57"/>
  <c r="I59" s="1"/>
  <c r="L56"/>
  <c r="K56"/>
  <c r="J56"/>
  <c r="I56"/>
  <c r="F56"/>
  <c r="E56"/>
  <c r="D56"/>
  <c r="C56"/>
  <c r="A56"/>
  <c r="K53"/>
  <c r="J53"/>
  <c r="F53"/>
  <c r="E53"/>
  <c r="D53"/>
  <c r="C53"/>
  <c r="L52"/>
  <c r="L53" s="1"/>
  <c r="I52"/>
  <c r="I53" s="1"/>
  <c r="M51"/>
  <c r="L51"/>
  <c r="K51"/>
  <c r="J51"/>
  <c r="I51"/>
  <c r="F51"/>
  <c r="E51"/>
  <c r="D51"/>
  <c r="C51"/>
  <c r="L49"/>
  <c r="K49"/>
  <c r="J49"/>
  <c r="G49"/>
  <c r="F49"/>
  <c r="M49" s="1"/>
  <c r="E49"/>
  <c r="D49"/>
  <c r="C49"/>
  <c r="A49"/>
  <c r="I46"/>
  <c r="I49" s="1"/>
  <c r="L44"/>
  <c r="K44"/>
  <c r="J44"/>
  <c r="I44"/>
  <c r="G44"/>
  <c r="F44"/>
  <c r="E44"/>
  <c r="D44"/>
  <c r="C44"/>
  <c r="A44"/>
  <c r="F41"/>
  <c r="E41"/>
  <c r="D41"/>
  <c r="C41"/>
  <c r="A41"/>
  <c r="L40"/>
  <c r="K40"/>
  <c r="J40"/>
  <c r="I40"/>
  <c r="L23"/>
  <c r="L41" s="1"/>
  <c r="K23"/>
  <c r="K41" s="1"/>
  <c r="J23"/>
  <c r="I23"/>
  <c r="I41" s="1"/>
  <c r="L14"/>
  <c r="K14"/>
  <c r="J14"/>
  <c r="I14"/>
  <c r="G14"/>
  <c r="G41" s="1"/>
  <c r="F14"/>
  <c r="E14"/>
  <c r="D14"/>
  <c r="C14"/>
  <c r="A14"/>
  <c r="J41" l="1"/>
  <c r="M59"/>
  <c r="C66"/>
  <c r="M56"/>
  <c r="E66"/>
  <c r="M44"/>
  <c r="J66"/>
  <c r="I66"/>
  <c r="L66"/>
  <c r="D66"/>
  <c r="M41"/>
  <c r="F66"/>
  <c r="M53"/>
  <c r="K66"/>
  <c r="E257" i="17" l="1"/>
  <c r="E251"/>
  <c r="E246"/>
  <c r="E241"/>
  <c r="E236"/>
  <c r="E230"/>
  <c r="E225"/>
  <c r="E219"/>
  <c r="E213"/>
  <c r="E208"/>
  <c r="E202"/>
  <c r="E195"/>
  <c r="E186"/>
  <c r="E176"/>
  <c r="E169"/>
  <c r="E157"/>
  <c r="E151"/>
  <c r="E145"/>
  <c r="E138"/>
  <c r="E132"/>
  <c r="E125"/>
  <c r="E118"/>
  <c r="E113"/>
  <c r="E107"/>
  <c r="E102"/>
  <c r="E89"/>
  <c r="E82"/>
  <c r="E75"/>
  <c r="E69"/>
  <c r="E64"/>
  <c r="E58"/>
  <c r="E52"/>
  <c r="E46"/>
  <c r="E40"/>
  <c r="E35"/>
  <c r="E29"/>
  <c r="E24"/>
  <c r="E18"/>
  <c r="E13"/>
  <c r="E8"/>
  <c r="D257"/>
  <c r="C257"/>
  <c r="F251"/>
  <c r="D251"/>
  <c r="F246"/>
  <c r="D246"/>
  <c r="F241"/>
  <c r="D241"/>
  <c r="F236"/>
  <c r="D236"/>
  <c r="F230"/>
  <c r="D230"/>
  <c r="F225"/>
  <c r="D225"/>
  <c r="F219"/>
  <c r="D219"/>
  <c r="F213"/>
  <c r="D213"/>
  <c r="F208"/>
  <c r="D208"/>
  <c r="F202"/>
  <c r="D202"/>
  <c r="D195"/>
  <c r="F195"/>
  <c r="F186"/>
  <c r="D186"/>
  <c r="F169"/>
  <c r="D169"/>
  <c r="F157"/>
  <c r="D157"/>
  <c r="F151"/>
  <c r="D151"/>
  <c r="F145"/>
  <c r="D145"/>
  <c r="F138"/>
  <c r="D138"/>
  <c r="F132"/>
  <c r="D132"/>
  <c r="F125"/>
  <c r="D125"/>
  <c r="F118"/>
  <c r="D118"/>
  <c r="F113"/>
  <c r="D113"/>
  <c r="F107"/>
  <c r="D107"/>
  <c r="F257"/>
  <c r="F176"/>
  <c r="D176"/>
  <c r="L102"/>
  <c r="F102"/>
  <c r="D102"/>
  <c r="F89"/>
  <c r="D89"/>
  <c r="F82"/>
  <c r="D82"/>
  <c r="F75"/>
  <c r="D75"/>
  <c r="F69"/>
  <c r="D69"/>
  <c r="F64"/>
  <c r="D64"/>
  <c r="D58"/>
  <c r="F58"/>
  <c r="D57"/>
  <c r="F52"/>
  <c r="D52"/>
  <c r="F46"/>
  <c r="D46"/>
  <c r="F40"/>
  <c r="D40"/>
  <c r="F35"/>
  <c r="D35"/>
  <c r="F29"/>
  <c r="D29"/>
  <c r="F24"/>
  <c r="D24"/>
  <c r="F18"/>
  <c r="D18"/>
  <c r="F13"/>
  <c r="D13"/>
  <c r="F8"/>
  <c r="D8"/>
  <c r="E258" l="1"/>
  <c r="D258"/>
  <c r="C251"/>
  <c r="C246"/>
  <c r="C241"/>
  <c r="C236"/>
  <c r="C230"/>
  <c r="C225"/>
  <c r="C219"/>
  <c r="C213"/>
  <c r="C208"/>
  <c r="C202"/>
  <c r="C195"/>
  <c r="C186"/>
  <c r="C176"/>
  <c r="C169"/>
  <c r="C157"/>
  <c r="C151"/>
  <c r="C145"/>
  <c r="C138"/>
  <c r="C132"/>
  <c r="C125"/>
  <c r="C118"/>
  <c r="C113"/>
  <c r="C107"/>
  <c r="C102"/>
  <c r="C89"/>
  <c r="C82"/>
  <c r="C75"/>
  <c r="C69"/>
  <c r="C64"/>
  <c r="C58"/>
  <c r="C52"/>
  <c r="C46"/>
  <c r="C40"/>
  <c r="C35"/>
  <c r="C29"/>
  <c r="C24"/>
  <c r="C18"/>
  <c r="C13"/>
  <c r="C8"/>
  <c r="C258" l="1"/>
  <c r="G257"/>
  <c r="G251"/>
  <c r="G246"/>
  <c r="G241"/>
  <c r="G236"/>
  <c r="G230"/>
  <c r="G225"/>
  <c r="G219"/>
  <c r="G213"/>
  <c r="G208"/>
  <c r="G202"/>
  <c r="G195"/>
  <c r="G186"/>
  <c r="G176"/>
  <c r="G169"/>
  <c r="G157"/>
  <c r="G151"/>
  <c r="G145"/>
  <c r="G138"/>
  <c r="G132"/>
  <c r="G125"/>
  <c r="G118"/>
  <c r="G113"/>
  <c r="G107"/>
  <c r="G102"/>
  <c r="G89"/>
  <c r="G82"/>
  <c r="G75"/>
  <c r="G69"/>
  <c r="G64"/>
  <c r="G58"/>
  <c r="G52"/>
  <c r="G46"/>
  <c r="G40"/>
  <c r="G35"/>
  <c r="G29"/>
  <c r="G24"/>
  <c r="G18"/>
  <c r="G13"/>
  <c r="G8"/>
  <c r="A257" l="1"/>
  <c r="A251"/>
  <c r="A246"/>
  <c r="A241"/>
  <c r="A236"/>
  <c r="A230"/>
  <c r="A225"/>
  <c r="A219"/>
  <c r="A213"/>
  <c r="A208"/>
  <c r="A202"/>
  <c r="A195"/>
  <c r="A186"/>
  <c r="A176"/>
  <c r="A169"/>
  <c r="A157"/>
  <c r="A151"/>
  <c r="A145"/>
  <c r="A138"/>
  <c r="A132"/>
  <c r="A125"/>
  <c r="A118"/>
  <c r="A113"/>
  <c r="A107"/>
  <c r="A102"/>
  <c r="A89"/>
  <c r="A82"/>
  <c r="A75"/>
  <c r="A69"/>
  <c r="A64"/>
  <c r="A58"/>
  <c r="A52"/>
  <c r="A46"/>
  <c r="A40"/>
  <c r="A35"/>
  <c r="A29"/>
  <c r="A24"/>
  <c r="A18"/>
  <c r="A13"/>
  <c r="A8"/>
  <c r="F258" l="1"/>
  <c r="L204" l="1"/>
  <c r="L257" l="1"/>
  <c r="L250"/>
  <c r="L248"/>
  <c r="L245"/>
  <c r="L243"/>
  <c r="L238"/>
  <c r="L241" s="1"/>
  <c r="L233"/>
  <c r="L236" s="1"/>
  <c r="L227"/>
  <c r="L230" s="1"/>
  <c r="L223"/>
  <c r="L221"/>
  <c r="L217"/>
  <c r="L215"/>
  <c r="L210"/>
  <c r="L213" s="1"/>
  <c r="L207"/>
  <c r="L208" s="1"/>
  <c r="L201"/>
  <c r="L198"/>
  <c r="L194"/>
  <c r="L188"/>
  <c r="L185"/>
  <c r="L178"/>
  <c r="L175"/>
  <c r="L171"/>
  <c r="L168"/>
  <c r="L160"/>
  <c r="L156"/>
  <c r="L153"/>
  <c r="L150"/>
  <c r="L147"/>
  <c r="L144"/>
  <c r="L140"/>
  <c r="L137"/>
  <c r="L134"/>
  <c r="L131"/>
  <c r="L127"/>
  <c r="L124"/>
  <c r="L121"/>
  <c r="L117"/>
  <c r="L115"/>
  <c r="L112"/>
  <c r="L109"/>
  <c r="L106"/>
  <c r="L104"/>
  <c r="L88"/>
  <c r="L85"/>
  <c r="L81"/>
  <c r="L77"/>
  <c r="L74"/>
  <c r="L71"/>
  <c r="L68"/>
  <c r="L66"/>
  <c r="L63"/>
  <c r="L60"/>
  <c r="L57"/>
  <c r="L54"/>
  <c r="L51"/>
  <c r="L48"/>
  <c r="L45"/>
  <c r="L43"/>
  <c r="L39"/>
  <c r="L37"/>
  <c r="L34"/>
  <c r="L31"/>
  <c r="L28"/>
  <c r="L26"/>
  <c r="L23"/>
  <c r="L20"/>
  <c r="L17"/>
  <c r="L15"/>
  <c r="L12"/>
  <c r="L10"/>
  <c r="L7"/>
  <c r="L5"/>
  <c r="L251" l="1"/>
  <c r="L69"/>
  <c r="L35"/>
  <c r="M35" s="1"/>
  <c r="L186"/>
  <c r="M186" s="1"/>
  <c r="L89"/>
  <c r="M89" s="1"/>
  <c r="L82"/>
  <c r="M82" s="1"/>
  <c r="L75"/>
  <c r="M75" s="1"/>
  <c r="L64"/>
  <c r="M64" s="1"/>
  <c r="L40"/>
  <c r="M40" s="1"/>
  <c r="L29"/>
  <c r="M29" s="1"/>
  <c r="L18"/>
  <c r="M18" s="1"/>
  <c r="M251"/>
  <c r="L176"/>
  <c r="M176" s="1"/>
  <c r="L195"/>
  <c r="M195" s="1"/>
  <c r="L202"/>
  <c r="M202" s="1"/>
  <c r="M236"/>
  <c r="M257"/>
  <c r="M213"/>
  <c r="L219"/>
  <c r="M219" s="1"/>
  <c r="M230"/>
  <c r="M241"/>
  <c r="L52"/>
  <c r="M52" s="1"/>
  <c r="L113"/>
  <c r="M113" s="1"/>
  <c r="L125"/>
  <c r="M125" s="1"/>
  <c r="L138"/>
  <c r="M138" s="1"/>
  <c r="L151"/>
  <c r="M151" s="1"/>
  <c r="L169"/>
  <c r="M169" s="1"/>
  <c r="L246"/>
  <c r="M246" s="1"/>
  <c r="L8"/>
  <c r="M8" s="1"/>
  <c r="L13"/>
  <c r="L24"/>
  <c r="M24" s="1"/>
  <c r="L46"/>
  <c r="M46" s="1"/>
  <c r="L58"/>
  <c r="M58" s="1"/>
  <c r="M69"/>
  <c r="M102"/>
  <c r="L107"/>
  <c r="M107" s="1"/>
  <c r="L118"/>
  <c r="M118" s="1"/>
  <c r="L132"/>
  <c r="M132" s="1"/>
  <c r="L145"/>
  <c r="M145" s="1"/>
  <c r="L157"/>
  <c r="M157" s="1"/>
  <c r="M208"/>
  <c r="L225"/>
  <c r="M225" s="1"/>
  <c r="L258" l="1"/>
</calcChain>
</file>

<file path=xl/sharedStrings.xml><?xml version="1.0" encoding="utf-8"?>
<sst xmlns="http://schemas.openxmlformats.org/spreadsheetml/2006/main" count="1240" uniqueCount="866">
  <si>
    <t>TOTAL</t>
  </si>
  <si>
    <t xml:space="preserve"> YASHWANTRAO CHAVAN MAHARASHTRA OPEN UNIVERSITY, NASHIK  </t>
  </si>
  <si>
    <t>Receipt Side</t>
  </si>
  <si>
    <t>Expenditure Side</t>
  </si>
  <si>
    <t>Depreciation Fund</t>
  </si>
  <si>
    <t xml:space="preserve">General Fund </t>
  </si>
  <si>
    <t xml:space="preserve">Human Resource Development Fund </t>
  </si>
  <si>
    <t>B.35.P</t>
  </si>
  <si>
    <t>B.36.P</t>
  </si>
  <si>
    <t>B.37.P</t>
  </si>
  <si>
    <t>B.38.P</t>
  </si>
  <si>
    <t>B.39.P</t>
  </si>
  <si>
    <t>B.40.P</t>
  </si>
  <si>
    <t>B.41.P</t>
  </si>
  <si>
    <t xml:space="preserve">Krishi Vidnyan Vikas Nidhi </t>
  </si>
  <si>
    <t>B.42.P</t>
  </si>
  <si>
    <t>C.5.P</t>
  </si>
  <si>
    <t xml:space="preserve">Vishwakosh </t>
  </si>
  <si>
    <t>C.7.P</t>
  </si>
  <si>
    <t xml:space="preserve">Post Matric Scholarship </t>
  </si>
  <si>
    <t>State Govt. Grant for Development</t>
  </si>
  <si>
    <t xml:space="preserve">       YASHWANTRAO CHAVAN MAHARASHTRA OPEN UNIVERSITY, NASHIK  </t>
  </si>
  <si>
    <t xml:space="preserve">           YASHWANTRAO CHAVAN MAHARASHTRA OPEN UNIVERSITY, NASHIK  </t>
  </si>
  <si>
    <t xml:space="preserve"> PART - D Loans and Advances  </t>
  </si>
  <si>
    <t xml:space="preserve"> PART - D Loans and Advances </t>
  </si>
  <si>
    <t>(Amount in Rs.)</t>
  </si>
  <si>
    <t>Budget  Code</t>
  </si>
  <si>
    <t xml:space="preserve">Classification </t>
  </si>
  <si>
    <t>D.1.R.1</t>
  </si>
  <si>
    <t xml:space="preserve">LOANS &amp; ADVANCES                                                                                                                                                   Recovery of Advances                                            </t>
  </si>
  <si>
    <t>D.1.P</t>
  </si>
  <si>
    <t>LOANS &amp; ADVANCES                                                                                                                                                 Payment of Advances</t>
  </si>
  <si>
    <t>Refund of Advances paid to Contractors Suppliers for University work etc.</t>
  </si>
  <si>
    <t>D.1.P.1</t>
  </si>
  <si>
    <t>Advances paid to Contractors/ Suppliers for University work</t>
  </si>
  <si>
    <t>D.1.R.2</t>
  </si>
  <si>
    <t>Refund of Advances paid to employees for University work</t>
  </si>
  <si>
    <t>D.1.P.2</t>
  </si>
  <si>
    <t>Advances paid to employees for University work</t>
  </si>
  <si>
    <t>D.1.R.3</t>
  </si>
  <si>
    <t>Refund of Salary/ T.A./Medical Advances to employees</t>
  </si>
  <si>
    <t>D.1.P.3</t>
  </si>
  <si>
    <t>Salary/ T.A./Medical Advances to employees</t>
  </si>
  <si>
    <t>D.1.R.4</t>
  </si>
  <si>
    <t>Refund of Festival Advances to employees</t>
  </si>
  <si>
    <t>D.1.P.4</t>
  </si>
  <si>
    <t>Festival Advances to employees</t>
  </si>
  <si>
    <t>D.1.R.5</t>
  </si>
  <si>
    <t>Refund of Advances for purchase of cycles/ vehicles/computers to employees</t>
  </si>
  <si>
    <t>D.1.P.5</t>
  </si>
  <si>
    <t>Advances for purchase of cycles/ vehicles/computers to employees</t>
  </si>
  <si>
    <t>D.1.R.6</t>
  </si>
  <si>
    <t>Refund of Other Advances</t>
  </si>
  <si>
    <t>D.1.P.6</t>
  </si>
  <si>
    <t>Other Advances</t>
  </si>
  <si>
    <t>D.1.R.7</t>
  </si>
  <si>
    <t>Refund / Recoupment of Cashier Advance</t>
  </si>
  <si>
    <t>D.1.P.7</t>
  </si>
  <si>
    <t>Advance paid to Cashier</t>
  </si>
  <si>
    <t>D.1.R.8</t>
  </si>
  <si>
    <t>Recoupment of Advances from Regional Centres</t>
  </si>
  <si>
    <t>D.1.P.8</t>
  </si>
  <si>
    <t>Payment of Advances to Regional Centres</t>
  </si>
  <si>
    <t>D.1.R.9</t>
  </si>
  <si>
    <t>Reiumbursement of Interest on Housing Loan</t>
  </si>
  <si>
    <t>D.1.P.9</t>
  </si>
  <si>
    <t>D.1.R.10</t>
  </si>
  <si>
    <t xml:space="preserve">Cheque Cancellation </t>
  </si>
  <si>
    <t>D.1.P.10</t>
  </si>
  <si>
    <t>A</t>
  </si>
  <si>
    <t xml:space="preserve">TOTAL </t>
  </si>
  <si>
    <t>D.2.R</t>
  </si>
  <si>
    <t xml:space="preserve">Deposits </t>
  </si>
  <si>
    <t>D.2.P</t>
  </si>
  <si>
    <t>D.2.R.1</t>
  </si>
  <si>
    <t>Library Deposit</t>
  </si>
  <si>
    <t>D.2.P.1</t>
  </si>
  <si>
    <t>D.2.R.2</t>
  </si>
  <si>
    <t>Laboratory Deposit</t>
  </si>
  <si>
    <t>D.2.P.2</t>
  </si>
  <si>
    <t>D.2.R.3</t>
  </si>
  <si>
    <t>Hostel Deposit</t>
  </si>
  <si>
    <t>D.2.P.3</t>
  </si>
  <si>
    <t>D.2.R.4</t>
  </si>
  <si>
    <t>Thesis Deposit</t>
  </si>
  <si>
    <t>D.2.P.4</t>
  </si>
  <si>
    <t>D.2.R.5</t>
  </si>
  <si>
    <t>Earnest Money Deposit</t>
  </si>
  <si>
    <t>D.2.P.5</t>
  </si>
  <si>
    <t>D.2.R.6</t>
  </si>
  <si>
    <t>Security Deposits</t>
  </si>
  <si>
    <t>D.2.P.6</t>
  </si>
  <si>
    <t>Security Deposits refunds</t>
  </si>
  <si>
    <t>D.2.R.8</t>
  </si>
  <si>
    <t>Other Deposits</t>
  </si>
  <si>
    <t>D.2.P.8</t>
  </si>
  <si>
    <t>D.2.R.9</t>
  </si>
  <si>
    <t>Miscellaneous Lapsed Deposits</t>
  </si>
  <si>
    <t>D.2.P.9</t>
  </si>
  <si>
    <t>Refund of Misc. Lapsed Deposit</t>
  </si>
  <si>
    <t>D.2.R.10</t>
  </si>
  <si>
    <t>Profession Tax Deducted</t>
  </si>
  <si>
    <t>D.2.P.10</t>
  </si>
  <si>
    <t>Payment of Profession Tax</t>
  </si>
  <si>
    <t>D.2.R.11</t>
  </si>
  <si>
    <t>TDS (94C) Deducted</t>
  </si>
  <si>
    <t>D.2.P.11</t>
  </si>
  <si>
    <t>Payment of TDS (94C)</t>
  </si>
  <si>
    <t>D.2.R.12</t>
  </si>
  <si>
    <t>TDS (94J) Deducted</t>
  </si>
  <si>
    <t>D.2.P.12</t>
  </si>
  <si>
    <t>Payment of TDS (94J)</t>
  </si>
  <si>
    <t>D.2.R.14</t>
  </si>
  <si>
    <t>Insurance Deducted</t>
  </si>
  <si>
    <t>D.2.P.14</t>
  </si>
  <si>
    <t>Payment of Insurance</t>
  </si>
  <si>
    <t>D.2.R.15</t>
  </si>
  <si>
    <t>Labour Welfare Deducted</t>
  </si>
  <si>
    <t>D.2.P.15</t>
  </si>
  <si>
    <t>Payment of Labour Welfare</t>
  </si>
  <si>
    <t>D.2.R.16</t>
  </si>
  <si>
    <t>Royalty Deducted</t>
  </si>
  <si>
    <t>D.2.P.16</t>
  </si>
  <si>
    <t>Payment of Royalty</t>
  </si>
  <si>
    <t>D.2.R.17</t>
  </si>
  <si>
    <t>Study Centre Deposit</t>
  </si>
  <si>
    <t>D.2.P.17</t>
  </si>
  <si>
    <t>D.2.R.18</t>
  </si>
  <si>
    <t>INCOME TAX FROM SALARY</t>
  </si>
  <si>
    <t>D.2.P.18</t>
  </si>
  <si>
    <t xml:space="preserve">Income Tax  From Salary </t>
  </si>
  <si>
    <t>D.2.R.19</t>
  </si>
  <si>
    <t>Receipts to CGST</t>
  </si>
  <si>
    <t>D.2.P.19</t>
  </si>
  <si>
    <t>Payment to CGST</t>
  </si>
  <si>
    <t>D.2.R.20</t>
  </si>
  <si>
    <t>Receipts to SGST</t>
  </si>
  <si>
    <t>D.2.P.20</t>
  </si>
  <si>
    <t>Payment to SGST</t>
  </si>
  <si>
    <t>D.2.R.21</t>
  </si>
  <si>
    <t xml:space="preserve">Income Tax on Income </t>
  </si>
  <si>
    <t>D.2.P.21</t>
  </si>
  <si>
    <t>D.2.R.22</t>
  </si>
  <si>
    <t xml:space="preserve">GPF Contribution </t>
  </si>
  <si>
    <t>D.2.P.22</t>
  </si>
  <si>
    <t>D.2.R.24</t>
  </si>
  <si>
    <t>TDS on CGST</t>
  </si>
  <si>
    <t>D.2.P.24</t>
  </si>
  <si>
    <t>D.2.R.25</t>
  </si>
  <si>
    <t>TDS on SGST</t>
  </si>
  <si>
    <t>D.2.P.25</t>
  </si>
  <si>
    <t>D.2.R.26</t>
  </si>
  <si>
    <t>TDS on IGST</t>
  </si>
  <si>
    <t>D.2.P.26</t>
  </si>
  <si>
    <t>Pension Contributation received</t>
  </si>
  <si>
    <t>LIC,GIS Receipts</t>
  </si>
  <si>
    <t xml:space="preserve">B </t>
  </si>
  <si>
    <t>Gross Total A+B</t>
  </si>
  <si>
    <r>
      <rPr>
        <b/>
        <i/>
        <sz val="9"/>
        <color theme="1"/>
        <rFont val="Calibri"/>
        <family val="2"/>
        <scheme val="minor"/>
      </rPr>
      <t xml:space="preserve">N.B. - </t>
    </r>
    <r>
      <rPr>
        <i/>
        <sz val="9"/>
        <color theme="1"/>
        <rFont val="Calibri"/>
        <family val="2"/>
        <scheme val="minor"/>
      </rPr>
      <t xml:space="preserve">Provision in the budget is not to be taken as conveying sanction or authority for incurring expenditure </t>
    </r>
  </si>
  <si>
    <t xml:space="preserve">Receipt Side </t>
  </si>
  <si>
    <t xml:space="preserve">Expenditure  Side </t>
  </si>
  <si>
    <t>B.1.R</t>
  </si>
  <si>
    <t xml:space="preserve">Depreciation Fund </t>
  </si>
  <si>
    <t>B.1.P</t>
  </si>
  <si>
    <t>B.1.R.1</t>
  </si>
  <si>
    <t>Contribution from University</t>
  </si>
  <si>
    <t>B.1.P.1</t>
  </si>
  <si>
    <t>Reinvestment in Depreciation Fund</t>
  </si>
  <si>
    <t>B.1.R.2</t>
  </si>
  <si>
    <t>Interest on Investment</t>
  </si>
  <si>
    <t>B.1.P.2</t>
  </si>
  <si>
    <t>Withdrawal of Money for University Expenses</t>
  </si>
  <si>
    <t>B.1.R.3</t>
  </si>
  <si>
    <t>Encashment of FDR</t>
  </si>
  <si>
    <t>B.1.P.10</t>
  </si>
  <si>
    <t>Investment in Depreciation Fund</t>
  </si>
  <si>
    <t>B.2.R</t>
  </si>
  <si>
    <t>B.2.P.</t>
  </si>
  <si>
    <t>B.2.R.1</t>
  </si>
  <si>
    <t>B.2.P.1</t>
  </si>
  <si>
    <t>Reinvestment in General Fund</t>
  </si>
  <si>
    <t>B.2.R.2</t>
  </si>
  <si>
    <t>B.2.P.2</t>
  </si>
  <si>
    <t>B.2.R.3</t>
  </si>
  <si>
    <t>B.2.P.10</t>
  </si>
  <si>
    <t xml:space="preserve"> Investment in General Fund</t>
  </si>
  <si>
    <t>B.3.R</t>
  </si>
  <si>
    <t xml:space="preserve">Research &amp; Devel. Fund </t>
  </si>
  <si>
    <t>B.3.P</t>
  </si>
  <si>
    <t xml:space="preserve">Research &amp; Development Fund </t>
  </si>
  <si>
    <t>B.3.R.1</t>
  </si>
  <si>
    <t>B.3.P.1</t>
  </si>
  <si>
    <t>Investment in Research &amp; Development Fund</t>
  </si>
  <si>
    <t>B.3.R.2</t>
  </si>
  <si>
    <t>B.3.P.2</t>
  </si>
  <si>
    <t>B.3.R.3</t>
  </si>
  <si>
    <t>B.3.P.10</t>
  </si>
  <si>
    <t>B.4.R</t>
  </si>
  <si>
    <t xml:space="preserve">Endowment and Donations </t>
  </si>
  <si>
    <t xml:space="preserve">Endowment &amp; Donation </t>
  </si>
  <si>
    <t>B.4.R.1</t>
  </si>
  <si>
    <t>B.4.P.1</t>
  </si>
  <si>
    <t>Reinvestment in Endowment &amp; Donation Fund</t>
  </si>
  <si>
    <t>B.4.R.2</t>
  </si>
  <si>
    <t>B.4.P.2</t>
  </si>
  <si>
    <t>Prizes / Medals to Students</t>
  </si>
  <si>
    <t>B.4.R.3</t>
  </si>
  <si>
    <t>B.4.P.3</t>
  </si>
  <si>
    <t>B.4.R.4</t>
  </si>
  <si>
    <t>Endowment and Donations from Public</t>
  </si>
  <si>
    <t>B.4.P.10</t>
  </si>
  <si>
    <t>Investment in Endowment &amp; Donation Fund</t>
  </si>
  <si>
    <t>B.5.R</t>
  </si>
  <si>
    <t xml:space="preserve">Gratuity Fund </t>
  </si>
  <si>
    <t>B.5.P</t>
  </si>
  <si>
    <t>B.5.R.1</t>
  </si>
  <si>
    <t>B.5.P.1</t>
  </si>
  <si>
    <t>Reinvestment in Gratuity Fund</t>
  </si>
  <si>
    <t>B.5.R.2</t>
  </si>
  <si>
    <t>B.5.P.2</t>
  </si>
  <si>
    <t>B.5.R.3</t>
  </si>
  <si>
    <t>B.5.P.10</t>
  </si>
  <si>
    <t>Investment in Gratuity Fund</t>
  </si>
  <si>
    <t>B.6.R</t>
  </si>
  <si>
    <t xml:space="preserve">Disaster Fund </t>
  </si>
  <si>
    <t>B.6.P</t>
  </si>
  <si>
    <t xml:space="preserve">Disastor Fund </t>
  </si>
  <si>
    <t>B.6.R.1</t>
  </si>
  <si>
    <t>B.6.P.1</t>
  </si>
  <si>
    <t xml:space="preserve">Reinvestment in Disaster Fund </t>
  </si>
  <si>
    <t>B.6.R.2</t>
  </si>
  <si>
    <t>B.6.P.2</t>
  </si>
  <si>
    <t>Payment for CM /PM Relief Fund</t>
  </si>
  <si>
    <t>B.6.R.3</t>
  </si>
  <si>
    <t>B.6.P.3</t>
  </si>
  <si>
    <t>B.6.P.10</t>
  </si>
  <si>
    <t xml:space="preserve">Investment in Disaster Fund </t>
  </si>
  <si>
    <t>B.7.R</t>
  </si>
  <si>
    <t xml:space="preserve">Researve Fund </t>
  </si>
  <si>
    <t>B.7.P</t>
  </si>
  <si>
    <t xml:space="preserve">Reserve Fund </t>
  </si>
  <si>
    <t>B.7.R.1</t>
  </si>
  <si>
    <t>B.7.P.1</t>
  </si>
  <si>
    <t xml:space="preserve">Investment in Reserve Fund </t>
  </si>
  <si>
    <t>B.7.R.2</t>
  </si>
  <si>
    <t>B.7.P.2</t>
  </si>
  <si>
    <t>B.7.R.3</t>
  </si>
  <si>
    <t>B.7.P.10</t>
  </si>
  <si>
    <t>B.8.R</t>
  </si>
  <si>
    <t xml:space="preserve">Contingency </t>
  </si>
  <si>
    <t>B.8.P</t>
  </si>
  <si>
    <t>B.8.R.1</t>
  </si>
  <si>
    <t>B.8.P.1</t>
  </si>
  <si>
    <t xml:space="preserve">Reinvestment in Contingency Fund </t>
  </si>
  <si>
    <t>B.8.R.2</t>
  </si>
  <si>
    <t>B.8.P.2</t>
  </si>
  <si>
    <t>B.8.R.3</t>
  </si>
  <si>
    <t>B.8.P.10</t>
  </si>
  <si>
    <t xml:space="preserve">Investment in Contingency Fund </t>
  </si>
  <si>
    <t>B.9.R</t>
  </si>
  <si>
    <t xml:space="preserve">Development Fund </t>
  </si>
  <si>
    <t>B.9.P</t>
  </si>
  <si>
    <t>B.9.R.1</t>
  </si>
  <si>
    <t>B.9.P.1</t>
  </si>
  <si>
    <t xml:space="preserve">Reinvestment in Development Fund </t>
  </si>
  <si>
    <t>B.9.R.2</t>
  </si>
  <si>
    <t>B.9.P.2</t>
  </si>
  <si>
    <t>Expenses for Development Fund</t>
  </si>
  <si>
    <t>B.9.R.3</t>
  </si>
  <si>
    <t>B.9.P.3</t>
  </si>
  <si>
    <t>B.9.P.10</t>
  </si>
  <si>
    <t xml:space="preserve">Investment in Development Fund </t>
  </si>
  <si>
    <t xml:space="preserve">Branding Fund </t>
  </si>
  <si>
    <t>B.10.P</t>
  </si>
  <si>
    <t>B.10.R.1</t>
  </si>
  <si>
    <t>B.10.P.1</t>
  </si>
  <si>
    <t xml:space="preserve">Reinvestment in Branding Fund </t>
  </si>
  <si>
    <t>B.10.R.2</t>
  </si>
  <si>
    <t>B.10.P.2</t>
  </si>
  <si>
    <t>Expenses for</t>
  </si>
  <si>
    <t>B.10.R.3</t>
  </si>
  <si>
    <t>B.10.P.3</t>
  </si>
  <si>
    <t>B.10.P.10</t>
  </si>
  <si>
    <t xml:space="preserve">Investment in Branding Fund </t>
  </si>
  <si>
    <t>B.11.R</t>
  </si>
  <si>
    <t xml:space="preserve">CPF/EPF Fund </t>
  </si>
  <si>
    <t>B.11.P</t>
  </si>
  <si>
    <t>B.11.R.1</t>
  </si>
  <si>
    <t>B.11.P.1</t>
  </si>
  <si>
    <t>Reinvestment in CPF/EPF Fund</t>
  </si>
  <si>
    <t>B.11.R.2</t>
  </si>
  <si>
    <t>B.11.P.2</t>
  </si>
  <si>
    <t>Payment to EPF</t>
  </si>
  <si>
    <t>B.11.R.3</t>
  </si>
  <si>
    <t>B.11.P.3</t>
  </si>
  <si>
    <t>B.11.P.10</t>
  </si>
  <si>
    <t>Investment in CPF/EPF Fund</t>
  </si>
  <si>
    <t>B.12.R</t>
  </si>
  <si>
    <t xml:space="preserve">Staff Development Fund </t>
  </si>
  <si>
    <t>B.12.P</t>
  </si>
  <si>
    <t>B.12.R.1</t>
  </si>
  <si>
    <t>B.12.P.1</t>
  </si>
  <si>
    <t xml:space="preserve">Reinvestment in Staff Development Fund </t>
  </si>
  <si>
    <t>B.12.R.2</t>
  </si>
  <si>
    <t>B.12.P.2</t>
  </si>
  <si>
    <t>B.12.R.3</t>
  </si>
  <si>
    <t>B.12.P.10</t>
  </si>
  <si>
    <t xml:space="preserve">Investment in Staff Development Fund </t>
  </si>
  <si>
    <t>B.13.R</t>
  </si>
  <si>
    <t xml:space="preserve">Staff Devep. &amp; Training Fund </t>
  </si>
  <si>
    <t>B.13.P</t>
  </si>
  <si>
    <t xml:space="preserve">Staff Devp. &amp; Training Fund </t>
  </si>
  <si>
    <t>B.13.R.1</t>
  </si>
  <si>
    <t>B.13.P.1</t>
  </si>
  <si>
    <t xml:space="preserve">Reinvestment in Staff Development &amp; Training Fund </t>
  </si>
  <si>
    <t>B.13.R.2</t>
  </si>
  <si>
    <t>B.13.P.2</t>
  </si>
  <si>
    <t>Workshop &amp; Training Expenses</t>
  </si>
  <si>
    <t>B.13.R.3</t>
  </si>
  <si>
    <t>B.13.P.3</t>
  </si>
  <si>
    <t>B.13.P.10</t>
  </si>
  <si>
    <t xml:space="preserve">Investment in Staff Development &amp; Training Fund </t>
  </si>
  <si>
    <t>B.14.R</t>
  </si>
  <si>
    <t xml:space="preserve">Employee Welfare Fund </t>
  </si>
  <si>
    <t>B.14.P</t>
  </si>
  <si>
    <t>B.14.R.1</t>
  </si>
  <si>
    <t>B.14.P.1</t>
  </si>
  <si>
    <t xml:space="preserve">Reinvestment in Employee Welfare Fund </t>
  </si>
  <si>
    <t>B.14.R.2</t>
  </si>
  <si>
    <t>B.14.P.2</t>
  </si>
  <si>
    <t>Ex-Gratia Payment to Employees</t>
  </si>
  <si>
    <t>B.14.R.3</t>
  </si>
  <si>
    <t>B.14.P.3</t>
  </si>
  <si>
    <t>Other Incentives to employees</t>
  </si>
  <si>
    <t>B.14.P.4</t>
  </si>
  <si>
    <t>B.14.P.10</t>
  </si>
  <si>
    <t xml:space="preserve">Investment in Employee Welfare Fund </t>
  </si>
  <si>
    <t>B.15.R</t>
  </si>
  <si>
    <t>B.15.P</t>
  </si>
  <si>
    <t>B.15.R.1</t>
  </si>
  <si>
    <t>B.15.P.1</t>
  </si>
  <si>
    <t xml:space="preserve">Reinvestment in Human Resource Development Fund </t>
  </si>
  <si>
    <t>B.15.R.2</t>
  </si>
  <si>
    <t>B.15.P.2</t>
  </si>
  <si>
    <t xml:space="preserve">Expenses for Human Resource Dev. Fund </t>
  </si>
  <si>
    <t>B.15.R.3</t>
  </si>
  <si>
    <t>B.15.P.3</t>
  </si>
  <si>
    <t>B.15.P.10</t>
  </si>
  <si>
    <t xml:space="preserve">Investment in Human Resource Development Fund </t>
  </si>
  <si>
    <t>B.17.R</t>
  </si>
  <si>
    <t xml:space="preserve">KVK Revol. Fund </t>
  </si>
  <si>
    <t>B.17.P</t>
  </si>
  <si>
    <t>B.17.R.1</t>
  </si>
  <si>
    <t>B.17.P.1</t>
  </si>
  <si>
    <t xml:space="preserve">Reinvestment in KVK Revolving Fund </t>
  </si>
  <si>
    <t>B.17.R.2</t>
  </si>
  <si>
    <t>B.17.P.2</t>
  </si>
  <si>
    <t>Wages / Labour Charges</t>
  </si>
  <si>
    <t>B.17.R.3</t>
  </si>
  <si>
    <t>Sale of Fruits</t>
  </si>
  <si>
    <t>B.17.P.3</t>
  </si>
  <si>
    <t>Inputs / Ferti. / Pesticides / Soil</t>
  </si>
  <si>
    <t>B.17.R.4</t>
  </si>
  <si>
    <t>Sale of Nursery Plants/Grafts</t>
  </si>
  <si>
    <t>B.17.P.4</t>
  </si>
  <si>
    <t>Contingencies / Tools &amp; comp Service charges/Equipment/Farm Development</t>
  </si>
  <si>
    <t>B.17.R.5</t>
  </si>
  <si>
    <t>Sale of Flowers</t>
  </si>
  <si>
    <t>B.17.P.5</t>
  </si>
  <si>
    <t>Other Misc Expenses (Stationary, Poultry, Dog, Field etc.,)</t>
  </si>
  <si>
    <t>B.17.R.6</t>
  </si>
  <si>
    <t>Sale of Lab Product</t>
  </si>
  <si>
    <t>B.17.P.6</t>
  </si>
  <si>
    <t>Expenditure for Others (Trainings, demonstration from ATMA, Govt., Licensing fee fo Bio- Products)</t>
  </si>
  <si>
    <t>B.17.R.7</t>
  </si>
  <si>
    <t>Sale of publication</t>
  </si>
  <si>
    <t>B.17.P.7</t>
  </si>
  <si>
    <t>Planting Material / seeds</t>
  </si>
  <si>
    <t>B.17.R.8</t>
  </si>
  <si>
    <t>Misc Receipts</t>
  </si>
  <si>
    <t>B.17.P.8</t>
  </si>
  <si>
    <t>Establishment of leaf tissue lab (NHM)</t>
  </si>
  <si>
    <t xml:space="preserve">B.17.R.9 </t>
  </si>
  <si>
    <t>Receipts from Others (ATMA, Training Fees Govt)</t>
  </si>
  <si>
    <t>B.17.P.9</t>
  </si>
  <si>
    <t>ATMA Training Fees (Govt.)</t>
  </si>
  <si>
    <t>B.17.R.10</t>
  </si>
  <si>
    <t>Training &amp; Hall Rent Charges</t>
  </si>
  <si>
    <t>B.17.P.10</t>
  </si>
  <si>
    <t xml:space="preserve">Investment in KVK Revolving Fund </t>
  </si>
  <si>
    <t>B.17.R.11</t>
  </si>
  <si>
    <t xml:space="preserve">Establishment of Leaf Tissue Lab (NHM) </t>
  </si>
  <si>
    <t>B.19.R</t>
  </si>
  <si>
    <t xml:space="preserve">Golden Jublilee Fund </t>
  </si>
  <si>
    <t>Golden Jubilee Fund</t>
  </si>
  <si>
    <t>B.19.R.1</t>
  </si>
  <si>
    <t>B.19.P.1</t>
  </si>
  <si>
    <t>Reinvestment in Golden Jubilee Fund</t>
  </si>
  <si>
    <t>B.19.R.2</t>
  </si>
  <si>
    <t>B.19.P.2</t>
  </si>
  <si>
    <t>B.19.R.3</t>
  </si>
  <si>
    <t>B.19.P.10</t>
  </si>
  <si>
    <t>Investment in Golden Jubilee Fund</t>
  </si>
  <si>
    <t>B.20.R</t>
  </si>
  <si>
    <t xml:space="preserve">Diamond Jubilee Fund </t>
  </si>
  <si>
    <t>B.20.P</t>
  </si>
  <si>
    <t>B.20.R.1</t>
  </si>
  <si>
    <t>B.20.P.1</t>
  </si>
  <si>
    <t xml:space="preserve">Reinvestment in Diamond Jubilee Fund </t>
  </si>
  <si>
    <t>B.20.R.2</t>
  </si>
  <si>
    <t>B.20.P.2</t>
  </si>
  <si>
    <t>Contri to YCMOU Diamond Expenses</t>
  </si>
  <si>
    <t>B.20.R.3</t>
  </si>
  <si>
    <t>B.20.P.3</t>
  </si>
  <si>
    <t>B.20.P.10</t>
  </si>
  <si>
    <t xml:space="preserve">Investment in Diamond Jubilee Fund </t>
  </si>
  <si>
    <t>B.21.R</t>
  </si>
  <si>
    <t xml:space="preserve">Centurian Fund </t>
  </si>
  <si>
    <t>B.21.P</t>
  </si>
  <si>
    <t>B.21.R.1</t>
  </si>
  <si>
    <t>B.21.P.1</t>
  </si>
  <si>
    <t xml:space="preserve">Reinvestment in Centurian Fund </t>
  </si>
  <si>
    <t>B.21.R.2</t>
  </si>
  <si>
    <t>B.21.P.2</t>
  </si>
  <si>
    <t>B.21.R.3</t>
  </si>
  <si>
    <t>B.21.P.10</t>
  </si>
  <si>
    <t xml:space="preserve">Investment in Centurian Fund </t>
  </si>
  <si>
    <t>B.22.R</t>
  </si>
  <si>
    <t xml:space="preserve">Housing Interest Reibersement Fund </t>
  </si>
  <si>
    <t>B.22.P</t>
  </si>
  <si>
    <t>B.22.R.1</t>
  </si>
  <si>
    <t>B.22.P.1</t>
  </si>
  <si>
    <t xml:space="preserve">Reinvestment in Housing Interest Reimbursement Fund </t>
  </si>
  <si>
    <t>B.22.R.2</t>
  </si>
  <si>
    <t>B.22.P.2</t>
  </si>
  <si>
    <t>Payment of Difference of Interest to Employees</t>
  </si>
  <si>
    <t>B.22.R.3</t>
  </si>
  <si>
    <t>B.22.P.3</t>
  </si>
  <si>
    <t>B.22.P.10</t>
  </si>
  <si>
    <t xml:space="preserve">Investment in Housing Interest Reimbursement Fund </t>
  </si>
  <si>
    <t>B.23.R</t>
  </si>
  <si>
    <t xml:space="preserve">Pension Contribution Fund </t>
  </si>
  <si>
    <t>B.23.P</t>
  </si>
  <si>
    <t>B.23.R.1</t>
  </si>
  <si>
    <t>B.23.P.1</t>
  </si>
  <si>
    <t xml:space="preserve">Reinvestment in Pension Contribution Fund </t>
  </si>
  <si>
    <t>B.23.R.2</t>
  </si>
  <si>
    <t>B.23.P.2</t>
  </si>
  <si>
    <t>Payment for Leave Encashment</t>
  </si>
  <si>
    <t>B.23.R.3</t>
  </si>
  <si>
    <t>B.23.P.3</t>
  </si>
  <si>
    <t>Provision for Pension Contribution</t>
  </si>
  <si>
    <t>B.23.P.4</t>
  </si>
  <si>
    <t>B.23.P.10</t>
  </si>
  <si>
    <t xml:space="preserve">Investment in Pension Contribution Fund </t>
  </si>
  <si>
    <t>B.24.R</t>
  </si>
  <si>
    <t xml:space="preserve">Post Retirement Benefit Fund </t>
  </si>
  <si>
    <t>B.24.P</t>
  </si>
  <si>
    <t>B.24.R.1</t>
  </si>
  <si>
    <t>B.24.P.1</t>
  </si>
  <si>
    <t xml:space="preserve">Reinvestment in Post Retirement Benefit Fund </t>
  </si>
  <si>
    <t>B.24.R.2</t>
  </si>
  <si>
    <t>B.24.P.2</t>
  </si>
  <si>
    <t>B.24.R.3</t>
  </si>
  <si>
    <t>B.24.P.3</t>
  </si>
  <si>
    <t>Post Retirement Benefit Expenses</t>
  </si>
  <si>
    <t>B.24.P.10</t>
  </si>
  <si>
    <t xml:space="preserve">Investment in Post Retirement Benefit Fund </t>
  </si>
  <si>
    <t>B.25.R</t>
  </si>
  <si>
    <t xml:space="preserve">Student Scholarship Fund </t>
  </si>
  <si>
    <t>B.25.P</t>
  </si>
  <si>
    <t>B.25.R.1</t>
  </si>
  <si>
    <t>B.25.P.1</t>
  </si>
  <si>
    <t xml:space="preserve">Reinvestment in Student Scholarship Fund </t>
  </si>
  <si>
    <t>B.25.R.2</t>
  </si>
  <si>
    <t>B.25.P.2</t>
  </si>
  <si>
    <t>Student support /Scholarships to SC /ST Student</t>
  </si>
  <si>
    <t>B.25.R.3</t>
  </si>
  <si>
    <t>B.25.P.3</t>
  </si>
  <si>
    <t>Student Insurance</t>
  </si>
  <si>
    <t>B.25.P.4</t>
  </si>
  <si>
    <t>B.25.P.10</t>
  </si>
  <si>
    <t xml:space="preserve">Investment in Student Scholarship Fund </t>
  </si>
  <si>
    <t>B.26.R</t>
  </si>
  <si>
    <t xml:space="preserve">Students Support Scheme Fund </t>
  </si>
  <si>
    <t>B.26.P</t>
  </si>
  <si>
    <t>B.26.R.1</t>
  </si>
  <si>
    <t>B.26.P.1</t>
  </si>
  <si>
    <t xml:space="preserve">Reinvestment in Student Support Scheme (SS) Fund </t>
  </si>
  <si>
    <t>B.26.R.2</t>
  </si>
  <si>
    <t>B.26.P.2</t>
  </si>
  <si>
    <t>Expenses for NSS</t>
  </si>
  <si>
    <t>B.26.R.3</t>
  </si>
  <si>
    <t>B.26.P.3</t>
  </si>
  <si>
    <t>B.26.P.10</t>
  </si>
  <si>
    <t xml:space="preserve">Investment in Student Support Scheme (SS) Fund </t>
  </si>
  <si>
    <t>B.27.R</t>
  </si>
  <si>
    <t xml:space="preserve">Students Prizes Fund </t>
  </si>
  <si>
    <t>B.27.P</t>
  </si>
  <si>
    <t>B.27.R.1</t>
  </si>
  <si>
    <t>B.27.P.1</t>
  </si>
  <si>
    <t xml:space="preserve">Reinvestment in Student Prizes Fund </t>
  </si>
  <si>
    <t>B.27.R.2</t>
  </si>
  <si>
    <t>B.27.P.2</t>
  </si>
  <si>
    <t>Prizes &amp; Awards</t>
  </si>
  <si>
    <t>B.27.R.3</t>
  </si>
  <si>
    <t>B.27.P.3</t>
  </si>
  <si>
    <t>Withdrawal of Money for University  Expenses</t>
  </si>
  <si>
    <t>B.27.R.4</t>
  </si>
  <si>
    <t>Donation From Doners</t>
  </si>
  <si>
    <t>B.27.P.10</t>
  </si>
  <si>
    <t xml:space="preserve">Investment in Student Prizes Fund </t>
  </si>
  <si>
    <t>B.28.R</t>
  </si>
  <si>
    <t xml:space="preserve">Sports Academy Fund </t>
  </si>
  <si>
    <t>B.28.P</t>
  </si>
  <si>
    <t>B.28.R.1</t>
  </si>
  <si>
    <t>B.28.P.1</t>
  </si>
  <si>
    <t xml:space="preserve">Reinvestment in Sports Academy Fund </t>
  </si>
  <si>
    <t>B.28.R.2</t>
  </si>
  <si>
    <t>B.28.P.2</t>
  </si>
  <si>
    <t>Sports at Reg.Centre Level</t>
  </si>
  <si>
    <t>B.28.R.3</t>
  </si>
  <si>
    <t>B.28.P.3</t>
  </si>
  <si>
    <t>Sports at University Level</t>
  </si>
  <si>
    <t>B.28.P.4</t>
  </si>
  <si>
    <t>Krida Mohatsav Contribution</t>
  </si>
  <si>
    <t>B.28.P.5</t>
  </si>
  <si>
    <t>Sports at Inter-University Level</t>
  </si>
  <si>
    <t>B.28.P.6</t>
  </si>
  <si>
    <t>AIU Sports Contribution</t>
  </si>
  <si>
    <t>B.28.P.7</t>
  </si>
  <si>
    <t>Maintenance of Ground</t>
  </si>
  <si>
    <t>B.28.P.8</t>
  </si>
  <si>
    <t>B.28.P.10</t>
  </si>
  <si>
    <t xml:space="preserve">Investment in Sports Academy Fund </t>
  </si>
  <si>
    <t>B.29.R</t>
  </si>
  <si>
    <t xml:space="preserve">Kavi Kusumagraj Nyas Fund </t>
  </si>
  <si>
    <t>B.29.P</t>
  </si>
  <si>
    <t>Kavi Kusumagraj Nyas Fund</t>
  </si>
  <si>
    <t>B.29.R.1</t>
  </si>
  <si>
    <t>B.29.P.1</t>
  </si>
  <si>
    <t xml:space="preserve">Reinvestment in Kavi Kusumagraj Nyas Fund </t>
  </si>
  <si>
    <t>B.29.R.2</t>
  </si>
  <si>
    <t>B.29.P.2</t>
  </si>
  <si>
    <t>Expenses for Vishakha/Kusumagraj Purskar</t>
  </si>
  <si>
    <t>B.29.R.3</t>
  </si>
  <si>
    <t>B.29.P.3</t>
  </si>
  <si>
    <t>Expenses for Function</t>
  </si>
  <si>
    <t>B.29.P.4</t>
  </si>
  <si>
    <t>B.29.P.10</t>
  </si>
  <si>
    <t xml:space="preserve">Investment in Kavi Kusumagraj Nyas Fund </t>
  </si>
  <si>
    <t>B.30.R</t>
  </si>
  <si>
    <t xml:space="preserve">Savitribai Phule Adhyasan Fund </t>
  </si>
  <si>
    <t>B.30.P</t>
  </si>
  <si>
    <t>B.30.R.1</t>
  </si>
  <si>
    <t>B.30.P.1</t>
  </si>
  <si>
    <t xml:space="preserve">Reinvestment in Savitribai Phule Adhyasan Fund </t>
  </si>
  <si>
    <t>B.30.R.2</t>
  </si>
  <si>
    <t>B.30.P.2</t>
  </si>
  <si>
    <t>Expenses for Adhyasan Activities</t>
  </si>
  <si>
    <t>B.30.R.3</t>
  </si>
  <si>
    <t>B.30.P.3</t>
  </si>
  <si>
    <t>Honorarium</t>
  </si>
  <si>
    <t>B.30.P.4</t>
  </si>
  <si>
    <t>Travelling Expenses</t>
  </si>
  <si>
    <t>B.30.P.5</t>
  </si>
  <si>
    <t>Contingencies</t>
  </si>
  <si>
    <t>B.30.P.6</t>
  </si>
  <si>
    <t>Activities Of Women Welfare / Empowerment Cell</t>
  </si>
  <si>
    <t>B.30.P.7</t>
  </si>
  <si>
    <t>B.30.P.10</t>
  </si>
  <si>
    <t xml:space="preserve">Investment in Savitribai Phule Adhyasan Fund </t>
  </si>
  <si>
    <t>B.31.R</t>
  </si>
  <si>
    <t xml:space="preserve">Gandhian Thought Fund </t>
  </si>
  <si>
    <t>B.31.P</t>
  </si>
  <si>
    <t>B.31.R.1</t>
  </si>
  <si>
    <t>B.31.P.1</t>
  </si>
  <si>
    <t xml:space="preserve">Reinvestment in Gandhian Thought Fund </t>
  </si>
  <si>
    <t>B.31.R.2</t>
  </si>
  <si>
    <t>B.31.P.2</t>
  </si>
  <si>
    <t>B.31.R.3</t>
  </si>
  <si>
    <t>B.31.P.3</t>
  </si>
  <si>
    <t>B.31.P.4</t>
  </si>
  <si>
    <t>B.31.P.5</t>
  </si>
  <si>
    <t>B.31.P.6</t>
  </si>
  <si>
    <t>B.31.P.10</t>
  </si>
  <si>
    <t xml:space="preserve">Investment in Gandhian Thought Fund </t>
  </si>
  <si>
    <t>B.32.R</t>
  </si>
  <si>
    <t xml:space="preserve">Dr. B. R. Ambedkar Adhyasan Fund </t>
  </si>
  <si>
    <t>B.32.P</t>
  </si>
  <si>
    <t>B.32.R.1</t>
  </si>
  <si>
    <t>B.32.P.1</t>
  </si>
  <si>
    <t xml:space="preserve">Reinvestment in Dr. B. R. Ambedkar Adhyasan Fund </t>
  </si>
  <si>
    <t>B.32.R.2</t>
  </si>
  <si>
    <t>B.32.P.2</t>
  </si>
  <si>
    <t>Expenses for Adhyasan</t>
  </si>
  <si>
    <t>B.32.R.3</t>
  </si>
  <si>
    <t>B.32.P.3</t>
  </si>
  <si>
    <t>B.32.P.10</t>
  </si>
  <si>
    <t xml:space="preserve">Investment in Dr. B. R. Ambedkar Adhyasan Fund </t>
  </si>
  <si>
    <t>B.33.R</t>
  </si>
  <si>
    <t xml:space="preserve">Wamandada Kardak Adhyasan Fund </t>
  </si>
  <si>
    <t>B.33.P</t>
  </si>
  <si>
    <t>B.33.R.1</t>
  </si>
  <si>
    <t>B.33.P.1</t>
  </si>
  <si>
    <t xml:space="preserve">Reinvestment in Wamandada Kardak Adhyasan Fund </t>
  </si>
  <si>
    <t>B.33.R.2</t>
  </si>
  <si>
    <t>B.33.P.2</t>
  </si>
  <si>
    <t>B.33.R.3</t>
  </si>
  <si>
    <t>B.33.P.3</t>
  </si>
  <si>
    <t>B.33.P.10</t>
  </si>
  <si>
    <t xml:space="preserve">Investment in Wamandada Kardak Adhyasan Fund </t>
  </si>
  <si>
    <t>B.34.R</t>
  </si>
  <si>
    <t xml:space="preserve">MKCL Shares </t>
  </si>
  <si>
    <t>B.34.P</t>
  </si>
  <si>
    <t>B.34.R.1</t>
  </si>
  <si>
    <t>B.34.P.1</t>
  </si>
  <si>
    <t xml:space="preserve">Investment in MKCL Shares Fund </t>
  </si>
  <si>
    <t>B.34.R.2</t>
  </si>
  <si>
    <t>Dividend on Shares</t>
  </si>
  <si>
    <t>B.34.P.2</t>
  </si>
  <si>
    <t>B.34.R.3</t>
  </si>
  <si>
    <t>Encashment of Shares</t>
  </si>
  <si>
    <t>B.35.R</t>
  </si>
  <si>
    <t xml:space="preserve">Study Centre Prizes Fund </t>
  </si>
  <si>
    <t>B.35.R.1</t>
  </si>
  <si>
    <t>B.35.P.1</t>
  </si>
  <si>
    <t xml:space="preserve">Reinvestment in Study Centre Prizes Fund </t>
  </si>
  <si>
    <t>B.35.R.2</t>
  </si>
  <si>
    <t>B.35.P.2</t>
  </si>
  <si>
    <t>B.35.R.3</t>
  </si>
  <si>
    <t>B.35.P.10</t>
  </si>
  <si>
    <t xml:space="preserve">Investment in Study Centre Prizes Fund </t>
  </si>
  <si>
    <t>B.35.R.4</t>
  </si>
  <si>
    <t>Study Centre Prizes</t>
  </si>
  <si>
    <t>B.36.R</t>
  </si>
  <si>
    <t xml:space="preserve">Travaling Abroad Fund </t>
  </si>
  <si>
    <t>B.36.R.1</t>
  </si>
  <si>
    <t>B.36.P.1</t>
  </si>
  <si>
    <t xml:space="preserve">Reinvestment In Travaling Abroad Fund </t>
  </si>
  <si>
    <t>B.36.R.2</t>
  </si>
  <si>
    <t>B.36.P.2</t>
  </si>
  <si>
    <t>B.36.R.3</t>
  </si>
  <si>
    <t>B.36.P.10</t>
  </si>
  <si>
    <t xml:space="preserve">Investment In Travaling Abroad Fund </t>
  </si>
  <si>
    <t>B.36.R.4</t>
  </si>
  <si>
    <t>Travaling Abroad</t>
  </si>
  <si>
    <t>B.37.R</t>
  </si>
  <si>
    <t xml:space="preserve">LapTop Investments </t>
  </si>
  <si>
    <t>B.37.R.1</t>
  </si>
  <si>
    <t>B.37.P.1</t>
  </si>
  <si>
    <t xml:space="preserve">LapTop Investment Fund </t>
  </si>
  <si>
    <t>B.37.R.2</t>
  </si>
  <si>
    <t>B.37.P.2</t>
  </si>
  <si>
    <t>B.37.R.3</t>
  </si>
  <si>
    <t>B.37.P.10</t>
  </si>
  <si>
    <t xml:space="preserve"> Investment in LapTop Fund </t>
  </si>
  <si>
    <t>B.38.R</t>
  </si>
  <si>
    <t xml:space="preserve">Vehical Loan Fund </t>
  </si>
  <si>
    <t>B.38.R.1</t>
  </si>
  <si>
    <t>B.38.P.1</t>
  </si>
  <si>
    <t xml:space="preserve">Reinvestment in Vehical Loan Fund </t>
  </si>
  <si>
    <t>B.38.R.2</t>
  </si>
  <si>
    <t>B.38.P.2</t>
  </si>
  <si>
    <t>B.38.R.3</t>
  </si>
  <si>
    <t>B.38.P.10</t>
  </si>
  <si>
    <t xml:space="preserve">Investment in Vehical Loan Fund </t>
  </si>
  <si>
    <t>B.39.R</t>
  </si>
  <si>
    <t xml:space="preserve">Employee Incentive Fund </t>
  </si>
  <si>
    <t>B.39.R.1</t>
  </si>
  <si>
    <t>B.39.P.1</t>
  </si>
  <si>
    <t xml:space="preserve">Reinvestment in Employee Incentive Fund </t>
  </si>
  <si>
    <t>B.39.R.2</t>
  </si>
  <si>
    <t>B.39.P.2</t>
  </si>
  <si>
    <t>B.39.R.3</t>
  </si>
  <si>
    <t>B.39.P.10</t>
  </si>
  <si>
    <t xml:space="preserve">Investment in Employee Incentive Fund </t>
  </si>
  <si>
    <t>B.40.R</t>
  </si>
  <si>
    <t xml:space="preserve">Medical Reimbersment Fund </t>
  </si>
  <si>
    <t>B.40.R.1</t>
  </si>
  <si>
    <t>B.40.P.1</t>
  </si>
  <si>
    <t xml:space="preserve">Reinvestment in Medical Reimbursement Fund </t>
  </si>
  <si>
    <t>B.40.R.2</t>
  </si>
  <si>
    <t>B.40.P.2</t>
  </si>
  <si>
    <t>B.40.R.3</t>
  </si>
  <si>
    <t>B.40.P.10</t>
  </si>
  <si>
    <t xml:space="preserve">Investment in Medical Reimbursement Fund </t>
  </si>
  <si>
    <t>B.41.R</t>
  </si>
  <si>
    <t xml:space="preserve">Leave Encashment Fund </t>
  </si>
  <si>
    <t>B.41.R.1</t>
  </si>
  <si>
    <t>B.41.P.1</t>
  </si>
  <si>
    <t>Reinvestment in Leave Encashment Fund</t>
  </si>
  <si>
    <t>B.41.R.2</t>
  </si>
  <si>
    <t>B.41.P.2</t>
  </si>
  <si>
    <t>B.41.R.3</t>
  </si>
  <si>
    <t>B.41.P.10</t>
  </si>
  <si>
    <t>Investment in Leave Encashment Fund</t>
  </si>
  <si>
    <t>B.42.R</t>
  </si>
  <si>
    <t>B.42.R.1</t>
  </si>
  <si>
    <t>B.42.P.1</t>
  </si>
  <si>
    <t>Reinvestment in Krishi Vidnyan Nidhi</t>
  </si>
  <si>
    <t>B.42.R.2</t>
  </si>
  <si>
    <t>B.42.P.2</t>
  </si>
  <si>
    <t>B.42.R.3</t>
  </si>
  <si>
    <t>B.42.P.3</t>
  </si>
  <si>
    <t>B.42.P.10</t>
  </si>
  <si>
    <t>Investment in Krishi Vidnyan Nidhi</t>
  </si>
  <si>
    <t>Gross Total (B1 to B42)</t>
  </si>
  <si>
    <t xml:space="preserve"> PART - C - Agency, Scheme</t>
  </si>
  <si>
    <t xml:space="preserve"> PART - C - Agency, Scheme </t>
  </si>
  <si>
    <t>C.2.R</t>
  </si>
  <si>
    <t>ICAR Grants</t>
  </si>
  <si>
    <t>C.2.P</t>
  </si>
  <si>
    <t xml:space="preserve">ICAR Grants </t>
  </si>
  <si>
    <t xml:space="preserve">Capital Receipts </t>
  </si>
  <si>
    <t xml:space="preserve">Capital Expenditure </t>
  </si>
  <si>
    <t>C.2.R.5.20</t>
  </si>
  <si>
    <t>C.2.P.1</t>
  </si>
  <si>
    <t>Equipment / Furniture</t>
  </si>
  <si>
    <t>travelling allowances</t>
  </si>
  <si>
    <t>C.2.P.2</t>
  </si>
  <si>
    <t>Works (Demo Units) / New Work</t>
  </si>
  <si>
    <t>C.2.R.34</t>
  </si>
  <si>
    <t>POL Repair Vehicles tractor equipments</t>
  </si>
  <si>
    <t>C.2.P.4</t>
  </si>
  <si>
    <t>Library</t>
  </si>
  <si>
    <t>C.2.R.6</t>
  </si>
  <si>
    <t>Agreil Extension (Training Contingency)</t>
  </si>
  <si>
    <t>C.2.P.5.13</t>
  </si>
  <si>
    <t>Vehicle , Tractor, Farm Implements</t>
  </si>
  <si>
    <t>Agril Extension(TSP)</t>
  </si>
  <si>
    <t>C.2.P.5.17</t>
  </si>
  <si>
    <t>Misecellenous Receipts - Godown, Threshing Yard, Painting, repairing, Spectometer Units , construction of PHT Lab</t>
  </si>
  <si>
    <t>Office Contingecies</t>
  </si>
  <si>
    <t>C.2.P.85</t>
  </si>
  <si>
    <t xml:space="preserve">Provision for 7th Pay Commission </t>
  </si>
  <si>
    <t xml:space="preserve">A - TOTAL Capital Expenditure </t>
  </si>
  <si>
    <t>Miscellanous</t>
  </si>
  <si>
    <t xml:space="preserve">Revenue Expenditure </t>
  </si>
  <si>
    <t>National Oil Seed Mission</t>
  </si>
  <si>
    <t>C.2.P.6</t>
  </si>
  <si>
    <t>Salary &amp; Allowances</t>
  </si>
  <si>
    <t>National Food Security Mission (PULSES)</t>
  </si>
  <si>
    <t>C.2.P.8</t>
  </si>
  <si>
    <t>Travelling Allowances</t>
  </si>
  <si>
    <t>RKVY (ASCI)</t>
  </si>
  <si>
    <t>C.2.P.17</t>
  </si>
  <si>
    <t>Other Demonstrations/ARYA</t>
  </si>
  <si>
    <t>C.2.P.30</t>
  </si>
  <si>
    <t>POLs, Repair Vehicles, Tractor, equipments</t>
  </si>
  <si>
    <t>Non Recurring/Vehicle/Machines/Furniture etc.</t>
  </si>
  <si>
    <t>C.2.P.31</t>
  </si>
  <si>
    <t>Repairs &amp; Maintenance</t>
  </si>
  <si>
    <t>C.2.P.34</t>
  </si>
  <si>
    <t>Training Contingencies</t>
  </si>
  <si>
    <t>C.2.P.35</t>
  </si>
  <si>
    <t>Tribal Sub Plan</t>
  </si>
  <si>
    <t>national oilseed mission</t>
  </si>
  <si>
    <t>national food security mission (pluses)</t>
  </si>
  <si>
    <t>RKVY(ASCI)</t>
  </si>
  <si>
    <t>Other Demotration.ARYA</t>
  </si>
  <si>
    <t>Vechichel/machine/furniture</t>
  </si>
  <si>
    <t xml:space="preserve">B- TOTAL Revenue Expenditure </t>
  </si>
  <si>
    <t>Gross Total ICAR Grants</t>
  </si>
  <si>
    <t xml:space="preserve">C.5.R </t>
  </si>
  <si>
    <t xml:space="preserve">NSS Grants </t>
  </si>
  <si>
    <t>C.5.R.33</t>
  </si>
  <si>
    <t>Govt. Grants for N.S.S</t>
  </si>
  <si>
    <t>C.5.P.33</t>
  </si>
  <si>
    <t>National Service Scheme (N.S.S.)</t>
  </si>
  <si>
    <t xml:space="preserve">TOTAL NSS Grants </t>
  </si>
  <si>
    <t>C.7.R</t>
  </si>
  <si>
    <t>C.7.R.1</t>
  </si>
  <si>
    <t xml:space="preserve">Grant from Vishwakosh Mandal, Mumbai </t>
  </si>
  <si>
    <t>C.7.P.1</t>
  </si>
  <si>
    <t xml:space="preserve">Vishwakosh Co-ordinator </t>
  </si>
  <si>
    <t>C.7.P.2</t>
  </si>
  <si>
    <t>Vishwakosh Co-Ordinator Meeting TA-DA</t>
  </si>
  <si>
    <t>C.7.P.3</t>
  </si>
  <si>
    <t xml:space="preserve">Vishwakosh Training &amp; Workshop </t>
  </si>
  <si>
    <t>C.9.R.1</t>
  </si>
  <si>
    <t>C.9.P.1</t>
  </si>
  <si>
    <t>C.10.R.1</t>
  </si>
  <si>
    <t xml:space="preserve">State Govt. Grant for Development  </t>
  </si>
  <si>
    <t>C.10.P.1</t>
  </si>
  <si>
    <t>C.13.R.1</t>
  </si>
  <si>
    <t>Workshop for Dev. Of Trible Women</t>
  </si>
  <si>
    <t>C.13.P.1</t>
  </si>
  <si>
    <t>MOOC GRANT</t>
  </si>
  <si>
    <t>C.14.R.1</t>
  </si>
  <si>
    <t>C.14.P.1</t>
  </si>
  <si>
    <t xml:space="preserve">Total Grants (C1 to C14) </t>
  </si>
  <si>
    <t>C.14.R</t>
  </si>
  <si>
    <t>C.13.R</t>
  </si>
  <si>
    <t>D.2.R.29</t>
  </si>
  <si>
    <t>Receipt of IGST</t>
  </si>
  <si>
    <t>D.2.R.27</t>
  </si>
  <si>
    <t>D.2.R.28</t>
  </si>
  <si>
    <t>D.2.P.27</t>
  </si>
  <si>
    <t>D.2.P.28</t>
  </si>
  <si>
    <t>D.2.P.29</t>
  </si>
  <si>
    <t>Payment  of IGST</t>
  </si>
  <si>
    <t>C.15.R</t>
  </si>
  <si>
    <t>C.15.R.1</t>
  </si>
  <si>
    <t>Grants for Mahila Saksharata</t>
  </si>
  <si>
    <t>C.15.P.1</t>
  </si>
  <si>
    <t>Lump Sum Receipt(Salary)</t>
  </si>
  <si>
    <t xml:space="preserve"> C.1.R
</t>
  </si>
  <si>
    <t xml:space="preserve">UGC-DEB Grants </t>
  </si>
  <si>
    <t xml:space="preserve">C.1.P
</t>
  </si>
  <si>
    <t xml:space="preserve">AGENCY &amp; SCHEMES
UGC-DEB Grants  </t>
  </si>
  <si>
    <t>C.1.R.32</t>
  </si>
  <si>
    <t>UGC -DEB Vocational Education &amp; tran (Skill Deve.)</t>
  </si>
  <si>
    <t>C.1.P.32</t>
  </si>
  <si>
    <t>C.1.R.33</t>
  </si>
  <si>
    <t>UGC -DEB Student Support Services (Head &amp; RC)</t>
  </si>
  <si>
    <t>C.1.P.33</t>
  </si>
  <si>
    <t>C.1.R.34</t>
  </si>
  <si>
    <t>UGC -DEB Staff Training &amp; Development</t>
  </si>
  <si>
    <t>C.1.P.34</t>
  </si>
  <si>
    <t>C.1.R.35</t>
  </si>
  <si>
    <t>UGC -DEB Research &amp; Development</t>
  </si>
  <si>
    <t>C.1.P.35</t>
  </si>
  <si>
    <t>C.1.R.36</t>
  </si>
  <si>
    <t>UGC -DEB Technology Support</t>
  </si>
  <si>
    <t>C.1.P.36</t>
  </si>
  <si>
    <t>C.1.R.37</t>
  </si>
  <si>
    <t>UGC -DEB Library</t>
  </si>
  <si>
    <t>C.1.P.37</t>
  </si>
  <si>
    <t>C.1.R.38</t>
  </si>
  <si>
    <t>UGC -DEB Development of Course Material &amp; QAM</t>
  </si>
  <si>
    <t>C.1.P.38</t>
  </si>
  <si>
    <t>C.1.R.39</t>
  </si>
  <si>
    <t>UGC -DEB Assistance for Human Resource</t>
  </si>
  <si>
    <t>C.1.P.39</t>
  </si>
  <si>
    <t xml:space="preserve">TOTAL UGC-DEB Grants </t>
  </si>
  <si>
    <t>C.2.P.21</t>
  </si>
  <si>
    <t>B.10.R</t>
  </si>
  <si>
    <t>B.4.P</t>
  </si>
  <si>
    <t>B.19.P</t>
  </si>
  <si>
    <t>C.16.R</t>
  </si>
  <si>
    <t>C.16.R.1</t>
  </si>
  <si>
    <t>C.16.P</t>
  </si>
  <si>
    <t>C.16.P.1</t>
  </si>
  <si>
    <t>Stipend For ITI</t>
  </si>
  <si>
    <t>LIC,GIS Payment</t>
  </si>
  <si>
    <t>C.9.R</t>
  </si>
  <si>
    <t>C.10.R</t>
  </si>
  <si>
    <t>C.9.P</t>
  </si>
  <si>
    <t>C.15.P</t>
  </si>
  <si>
    <t>C.14.P</t>
  </si>
  <si>
    <t>C.13.P</t>
  </si>
  <si>
    <t>YASHWANTRAO CHAVAN MAHARASHTRA OPEN UNIVERSITY, NASHIK  
PART - B - Funds 2021-22</t>
  </si>
  <si>
    <t>Budget for 
2020-21</t>
  </si>
  <si>
    <t>Total Debit Upto (31.12.2020)</t>
  </si>
  <si>
    <t>Revised Budget Provison 20-21</t>
  </si>
  <si>
    <t>Budget Provison 2021-22</t>
  </si>
  <si>
    <t>Total Credit Upto (31.12.2020)</t>
  </si>
  <si>
    <t>Budget 
Receipt for
2020-21</t>
  </si>
  <si>
    <t>Revised Budget Provison 2020-21</t>
  </si>
  <si>
    <t>Budget 
Payment for
2020-21</t>
  </si>
  <si>
    <t>Budget 
Receipts for
2020-21</t>
  </si>
  <si>
    <t>Budget 
Payment  for
2020-21</t>
  </si>
  <si>
    <t>NEW</t>
  </si>
  <si>
    <t>Miscellanous HRD</t>
  </si>
  <si>
    <t>C.2.R.8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</si>
</sst>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;[Red]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Fill="1" applyBorder="1"/>
    <xf numFmtId="0" fontId="4" fillId="0" borderId="0" xfId="0" applyFont="1"/>
    <xf numFmtId="165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165" fontId="3" fillId="0" borderId="3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horizontal="left" vertical="top" wrapText="1"/>
    </xf>
    <xf numFmtId="0" fontId="0" fillId="0" borderId="5" xfId="0" applyNumberFormat="1" applyBorder="1" applyAlignment="1">
      <alignment vertical="top"/>
    </xf>
    <xf numFmtId="0" fontId="0" fillId="0" borderId="0" xfId="0" applyFont="1"/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6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horizontal="right" vertical="top"/>
    </xf>
    <xf numFmtId="3" fontId="4" fillId="0" borderId="6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3" fontId="3" fillId="0" borderId="6" xfId="0" applyNumberFormat="1" applyFont="1" applyBorder="1" applyAlignment="1">
      <alignment vertical="top" wrapText="1"/>
    </xf>
    <xf numFmtId="3" fontId="3" fillId="0" borderId="6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left" vertical="top"/>
    </xf>
    <xf numFmtId="3" fontId="3" fillId="0" borderId="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horizontal="left" vertical="top"/>
    </xf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NumberFormat="1" applyBorder="1" applyAlignment="1">
      <alignment vertical="top"/>
    </xf>
    <xf numFmtId="0" fontId="4" fillId="0" borderId="0" xfId="0" applyFont="1" applyFill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Font="1" applyFill="1"/>
    <xf numFmtId="3" fontId="3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/>
    <xf numFmtId="0" fontId="0" fillId="0" borderId="6" xfId="0" applyFont="1" applyBorder="1"/>
    <xf numFmtId="3" fontId="0" fillId="0" borderId="0" xfId="0" applyNumberFormat="1" applyFont="1" applyBorder="1" applyAlignment="1">
      <alignment horizontal="center" vertical="top" wrapText="1"/>
    </xf>
    <xf numFmtId="0" fontId="0" fillId="0" borderId="8" xfId="0" applyFont="1" applyFill="1" applyBorder="1"/>
    <xf numFmtId="3" fontId="0" fillId="0" borderId="0" xfId="0" applyNumberFormat="1" applyFont="1" applyBorder="1" applyAlignment="1">
      <alignment vertical="top" wrapText="1"/>
    </xf>
    <xf numFmtId="165" fontId="1" fillId="0" borderId="6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0" fontId="0" fillId="0" borderId="8" xfId="0" applyFont="1" applyBorder="1"/>
    <xf numFmtId="165" fontId="1" fillId="0" borderId="2" xfId="0" applyNumberFormat="1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165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3" fontId="3" fillId="3" borderId="2" xfId="0" applyNumberFormat="1" applyFont="1" applyFill="1" applyBorder="1" applyAlignment="1">
      <alignment vertical="top"/>
    </xf>
    <xf numFmtId="3" fontId="3" fillId="3" borderId="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/>
    <xf numFmtId="0" fontId="7" fillId="0" borderId="2" xfId="0" applyFont="1" applyFill="1" applyBorder="1" applyAlignment="1">
      <alignment vertical="top"/>
    </xf>
    <xf numFmtId="3" fontId="3" fillId="0" borderId="0" xfId="0" applyNumberFormat="1" applyFont="1" applyFill="1" applyBorder="1"/>
    <xf numFmtId="0" fontId="4" fillId="0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/>
    </xf>
    <xf numFmtId="0" fontId="3" fillId="0" borderId="2" xfId="0" applyFont="1" applyFill="1" applyBorder="1"/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3" fillId="0" borderId="3" xfId="0" applyFont="1" applyBorder="1" applyAlignment="1">
      <alignment vertical="top" wrapText="1"/>
    </xf>
    <xf numFmtId="0" fontId="4" fillId="0" borderId="0" xfId="0" applyFont="1" applyBorder="1"/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0" fontId="3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vertical="top" wrapText="1"/>
    </xf>
    <xf numFmtId="165" fontId="3" fillId="4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left" vertical="top" wrapText="1"/>
    </xf>
    <xf numFmtId="3" fontId="3" fillId="0" borderId="6" xfId="0" applyNumberFormat="1" applyFont="1" applyBorder="1" applyAlignment="1">
      <alignment vertical="top"/>
    </xf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5" fillId="0" borderId="0" xfId="0" applyFont="1" applyFill="1"/>
    <xf numFmtId="3" fontId="4" fillId="0" borderId="6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4" borderId="2" xfId="0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top"/>
    </xf>
    <xf numFmtId="165" fontId="4" fillId="0" borderId="6" xfId="0" applyNumberFormat="1" applyFont="1" applyBorder="1"/>
    <xf numFmtId="0" fontId="4" fillId="4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2" borderId="6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165" fontId="4" fillId="0" borderId="0" xfId="0" applyNumberFormat="1" applyFont="1"/>
    <xf numFmtId="164" fontId="4" fillId="0" borderId="0" xfId="0" applyNumberFormat="1" applyFont="1"/>
    <xf numFmtId="164" fontId="4" fillId="0" borderId="9" xfId="0" applyNumberFormat="1" applyFont="1" applyBorder="1" applyAlignment="1">
      <alignment vertical="top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Font="1"/>
    <xf numFmtId="165" fontId="1" fillId="0" borderId="6" xfId="0" applyNumberFormat="1" applyFont="1" applyFill="1" applyBorder="1" applyAlignment="1">
      <alignment horizontal="center" vertical="top" wrapText="1"/>
    </xf>
    <xf numFmtId="3" fontId="0" fillId="0" borderId="7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3" fontId="4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/>
    <xf numFmtId="0" fontId="4" fillId="0" borderId="2" xfId="0" applyFont="1" applyFill="1" applyBorder="1" applyAlignment="1"/>
    <xf numFmtId="164" fontId="4" fillId="0" borderId="2" xfId="0" applyNumberFormat="1" applyFont="1" applyFill="1" applyBorder="1" applyAlignment="1"/>
    <xf numFmtId="0" fontId="4" fillId="0" borderId="0" xfId="0" applyFont="1" applyFill="1" applyBorder="1" applyAlignment="1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wrapText="1"/>
    </xf>
    <xf numFmtId="3" fontId="3" fillId="3" borderId="2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2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3" fillId="0" borderId="2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5" fontId="3" fillId="0" borderId="6" xfId="0" applyNumberFormat="1" applyFont="1" applyBorder="1" applyAlignment="1">
      <alignment horizontal="right" vertical="top"/>
    </xf>
    <xf numFmtId="165" fontId="4" fillId="0" borderId="7" xfId="0" applyNumberFormat="1" applyFont="1" applyBorder="1" applyAlignment="1">
      <alignment horizontal="right" vertical="top"/>
    </xf>
    <xf numFmtId="3" fontId="4" fillId="0" borderId="7" xfId="0" applyNumberFormat="1" applyFont="1" applyFill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3" fontId="4" fillId="0" borderId="8" xfId="0" applyNumberFormat="1" applyFont="1" applyFill="1" applyBorder="1" applyAlignment="1">
      <alignment vertical="top"/>
    </xf>
    <xf numFmtId="0" fontId="3" fillId="0" borderId="8" xfId="0" applyFont="1" applyBorder="1" applyAlignment="1">
      <alignment vertical="top"/>
    </xf>
    <xf numFmtId="3" fontId="4" fillId="0" borderId="8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65" fontId="4" fillId="0" borderId="0" xfId="0" applyNumberFormat="1" applyFont="1" applyFill="1"/>
    <xf numFmtId="0" fontId="11" fillId="0" borderId="2" xfId="0" applyFont="1" applyBorder="1" applyAlignment="1">
      <alignment wrapText="1"/>
    </xf>
    <xf numFmtId="165" fontId="4" fillId="0" borderId="3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0</xdr:row>
      <xdr:rowOff>0</xdr:rowOff>
    </xdr:from>
    <xdr:to>
      <xdr:col>0</xdr:col>
      <xdr:colOff>541020</xdr:colOff>
      <xdr:row>0</xdr:row>
      <xdr:rowOff>283305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" y="0"/>
          <a:ext cx="403860" cy="283305"/>
        </a:xfrm>
        <a:prstGeom prst="rect">
          <a:avLst/>
        </a:prstGeom>
        <a:noFill/>
      </xdr:spPr>
    </xdr:pic>
    <xdr:clientData/>
  </xdr:twoCellAnchor>
  <xdr:twoCellAnchor>
    <xdr:from>
      <xdr:col>5</xdr:col>
      <xdr:colOff>777240</xdr:colOff>
      <xdr:row>0</xdr:row>
      <xdr:rowOff>5079</xdr:rowOff>
    </xdr:from>
    <xdr:to>
      <xdr:col>6</xdr:col>
      <xdr:colOff>441960</xdr:colOff>
      <xdr:row>0</xdr:row>
      <xdr:rowOff>363415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9502" y="5079"/>
          <a:ext cx="532227" cy="35833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2</xdr:row>
      <xdr:rowOff>53340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4350" cy="4724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704850</xdr:colOff>
      <xdr:row>0</xdr:row>
      <xdr:rowOff>0</xdr:rowOff>
    </xdr:from>
    <xdr:to>
      <xdr:col>6</xdr:col>
      <xdr:colOff>461010</xdr:colOff>
      <xdr:row>2</xdr:row>
      <xdr:rowOff>53340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0"/>
          <a:ext cx="461010" cy="4724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2</xdr:row>
      <xdr:rowOff>38100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381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891540</xdr:colOff>
      <xdr:row>0</xdr:row>
      <xdr:rowOff>0</xdr:rowOff>
    </xdr:from>
    <xdr:to>
      <xdr:col>6</xdr:col>
      <xdr:colOff>495300</xdr:colOff>
      <xdr:row>2</xdr:row>
      <xdr:rowOff>60960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5040" y="0"/>
          <a:ext cx="499110" cy="4610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2"/>
  <sheetViews>
    <sheetView topLeftCell="E250" zoomScale="130" zoomScaleNormal="130" workbookViewId="0">
      <selection activeCell="M258" sqref="M258"/>
    </sheetView>
  </sheetViews>
  <sheetFormatPr defaultColWidth="9.7109375" defaultRowHeight="17.45" customHeight="1"/>
  <cols>
    <col min="1" max="1" width="8" style="88" customWidth="1"/>
    <col min="2" max="2" width="28.28515625" style="88" customWidth="1"/>
    <col min="3" max="3" width="14" style="88" bestFit="1" customWidth="1"/>
    <col min="4" max="4" width="15.85546875" style="89" customWidth="1"/>
    <col min="5" max="5" width="13.7109375" style="90" customWidth="1"/>
    <col min="6" max="6" width="12.7109375" style="90" customWidth="1"/>
    <col min="7" max="7" width="7.7109375" style="58" customWidth="1"/>
    <col min="8" max="8" width="32" style="91" customWidth="1"/>
    <col min="9" max="9" width="13.28515625" style="91" customWidth="1"/>
    <col min="10" max="10" width="15.85546875" style="92" customWidth="1"/>
    <col min="11" max="11" width="14.140625" style="92" customWidth="1"/>
    <col min="12" max="12" width="12.140625" style="92" customWidth="1"/>
    <col min="13" max="13" width="11.7109375" style="58" customWidth="1"/>
    <col min="14" max="16384" width="9.7109375" style="58"/>
  </cols>
  <sheetData>
    <row r="1" spans="1:16" ht="34.15" customHeight="1">
      <c r="A1" s="180" t="s">
        <v>852</v>
      </c>
      <c r="B1" s="180"/>
      <c r="C1" s="180"/>
      <c r="D1" s="180"/>
      <c r="E1" s="180"/>
      <c r="F1" s="180"/>
      <c r="G1" s="180" t="s">
        <v>852</v>
      </c>
      <c r="H1" s="180"/>
      <c r="I1" s="180"/>
      <c r="J1" s="180"/>
      <c r="K1" s="180"/>
      <c r="L1" s="180"/>
    </row>
    <row r="2" spans="1:16" ht="16.149999999999999" customHeight="1">
      <c r="A2" s="181" t="s">
        <v>159</v>
      </c>
      <c r="B2" s="181"/>
      <c r="C2" s="181"/>
      <c r="D2" s="181"/>
      <c r="E2" s="182" t="s">
        <v>25</v>
      </c>
      <c r="F2" s="182"/>
      <c r="G2" s="181" t="s">
        <v>160</v>
      </c>
      <c r="H2" s="181"/>
      <c r="I2" s="181"/>
      <c r="J2" s="181"/>
      <c r="K2" s="182" t="s">
        <v>25</v>
      </c>
      <c r="L2" s="182"/>
      <c r="M2" s="59"/>
    </row>
    <row r="3" spans="1:16" s="60" customFormat="1" ht="37.15" customHeight="1">
      <c r="A3" s="3" t="s">
        <v>26</v>
      </c>
      <c r="B3" s="3" t="s">
        <v>27</v>
      </c>
      <c r="C3" s="3" t="s">
        <v>853</v>
      </c>
      <c r="D3" s="4" t="s">
        <v>857</v>
      </c>
      <c r="E3" s="4" t="s">
        <v>855</v>
      </c>
      <c r="F3" s="4" t="s">
        <v>856</v>
      </c>
      <c r="G3" s="5" t="s">
        <v>26</v>
      </c>
      <c r="H3" s="3" t="s">
        <v>27</v>
      </c>
      <c r="I3" s="3" t="s">
        <v>853</v>
      </c>
      <c r="J3" s="4" t="s">
        <v>854</v>
      </c>
      <c r="K3" s="4" t="s">
        <v>855</v>
      </c>
      <c r="L3" s="4" t="s">
        <v>856</v>
      </c>
      <c r="P3" s="61"/>
    </row>
    <row r="4" spans="1:16" s="60" customFormat="1" ht="13.15" customHeight="1">
      <c r="A4" s="141" t="s">
        <v>161</v>
      </c>
      <c r="B4" s="142" t="s">
        <v>162</v>
      </c>
      <c r="C4" s="143">
        <v>0</v>
      </c>
      <c r="D4" s="141">
        <v>0</v>
      </c>
      <c r="E4" s="143">
        <v>0</v>
      </c>
      <c r="F4" s="143">
        <v>0</v>
      </c>
      <c r="G4" s="63" t="s">
        <v>163</v>
      </c>
      <c r="H4" s="65" t="s">
        <v>4</v>
      </c>
      <c r="I4" s="65">
        <v>0</v>
      </c>
      <c r="J4" s="66">
        <v>0</v>
      </c>
      <c r="K4" s="65">
        <v>0</v>
      </c>
      <c r="L4" s="66">
        <v>0</v>
      </c>
      <c r="M4" s="67"/>
    </row>
    <row r="5" spans="1:16" s="60" customFormat="1" ht="15.6" customHeight="1">
      <c r="A5" s="144" t="s">
        <v>164</v>
      </c>
      <c r="B5" s="83" t="s">
        <v>165</v>
      </c>
      <c r="C5" s="145">
        <v>100000000</v>
      </c>
      <c r="D5" s="145">
        <v>0</v>
      </c>
      <c r="E5" s="145">
        <v>100000000</v>
      </c>
      <c r="F5" s="145">
        <v>100000000</v>
      </c>
      <c r="G5" s="68" t="s">
        <v>166</v>
      </c>
      <c r="H5" s="72" t="s">
        <v>167</v>
      </c>
      <c r="I5" s="73">
        <v>399089000</v>
      </c>
      <c r="J5" s="73">
        <v>188881000</v>
      </c>
      <c r="K5" s="73">
        <v>399089000</v>
      </c>
      <c r="L5" s="73">
        <f>SUM(F6:F7)</f>
        <v>707216000</v>
      </c>
      <c r="M5" s="74"/>
    </row>
    <row r="6" spans="1:16" s="60" customFormat="1" ht="26.45" customHeight="1">
      <c r="A6" s="144" t="s">
        <v>168</v>
      </c>
      <c r="B6" s="83" t="s">
        <v>169</v>
      </c>
      <c r="C6" s="145">
        <v>49089000</v>
      </c>
      <c r="D6" s="145">
        <v>5798238</v>
      </c>
      <c r="E6" s="145">
        <v>49089000</v>
      </c>
      <c r="F6" s="145">
        <v>86760000</v>
      </c>
      <c r="G6" s="68" t="s">
        <v>170</v>
      </c>
      <c r="H6" s="72" t="s">
        <v>171</v>
      </c>
      <c r="I6" s="73">
        <v>0</v>
      </c>
      <c r="J6" s="73">
        <v>0</v>
      </c>
      <c r="K6" s="73">
        <v>0</v>
      </c>
      <c r="L6" s="73">
        <v>0</v>
      </c>
      <c r="M6" s="74">
        <v>0</v>
      </c>
    </row>
    <row r="7" spans="1:16" s="60" customFormat="1" ht="18" customHeight="1">
      <c r="A7" s="144" t="s">
        <v>172</v>
      </c>
      <c r="B7" s="83" t="s">
        <v>173</v>
      </c>
      <c r="C7" s="145">
        <v>350000000</v>
      </c>
      <c r="D7" s="145">
        <v>42404000</v>
      </c>
      <c r="E7" s="145">
        <v>350000000</v>
      </c>
      <c r="F7" s="145">
        <v>620456000</v>
      </c>
      <c r="G7" s="68" t="s">
        <v>174</v>
      </c>
      <c r="H7" s="69" t="s">
        <v>175</v>
      </c>
      <c r="I7" s="139">
        <v>100000000</v>
      </c>
      <c r="J7" s="73">
        <v>0</v>
      </c>
      <c r="K7" s="139">
        <v>100000000</v>
      </c>
      <c r="L7" s="139">
        <f>F5</f>
        <v>100000000</v>
      </c>
      <c r="M7" s="74"/>
    </row>
    <row r="8" spans="1:16" s="61" customFormat="1" ht="18" customHeight="1">
      <c r="A8" s="147" t="str">
        <f>A4</f>
        <v>B.1.R</v>
      </c>
      <c r="B8" s="148" t="s">
        <v>70</v>
      </c>
      <c r="C8" s="149">
        <f>SUM(C5:C7)</f>
        <v>499089000</v>
      </c>
      <c r="D8" s="149">
        <f t="shared" ref="D8:F8" si="0">SUM(D5:D7)</f>
        <v>48202238</v>
      </c>
      <c r="E8" s="149">
        <f>SUM(E5:E7)</f>
        <v>499089000</v>
      </c>
      <c r="F8" s="149">
        <f t="shared" si="0"/>
        <v>807216000</v>
      </c>
      <c r="G8" s="75" t="str">
        <f>G4</f>
        <v>B.1.P</v>
      </c>
      <c r="H8" s="78" t="s">
        <v>0</v>
      </c>
      <c r="I8" s="77">
        <f t="shared" ref="I8:K8" si="1">SUM(I5:I7)</f>
        <v>499089000</v>
      </c>
      <c r="J8" s="77">
        <f t="shared" si="1"/>
        <v>188881000</v>
      </c>
      <c r="K8" s="77">
        <f t="shared" si="1"/>
        <v>499089000</v>
      </c>
      <c r="L8" s="77">
        <f t="shared" ref="L8" si="2">SUM(L5:L7)</f>
        <v>807216000</v>
      </c>
      <c r="M8" s="74">
        <f>L8-F8</f>
        <v>0</v>
      </c>
    </row>
    <row r="9" spans="1:16" s="60" customFormat="1" ht="15" customHeight="1">
      <c r="A9" s="141" t="s">
        <v>176</v>
      </c>
      <c r="B9" s="142" t="s">
        <v>5</v>
      </c>
      <c r="C9" s="143">
        <v>0</v>
      </c>
      <c r="D9" s="143">
        <v>0</v>
      </c>
      <c r="E9" s="143">
        <v>0</v>
      </c>
      <c r="F9" s="143">
        <v>0</v>
      </c>
      <c r="G9" s="62" t="s">
        <v>177</v>
      </c>
      <c r="H9" s="65" t="s">
        <v>5</v>
      </c>
      <c r="I9" s="65">
        <v>0</v>
      </c>
      <c r="J9" s="64">
        <v>0</v>
      </c>
      <c r="K9" s="65">
        <v>0</v>
      </c>
      <c r="L9" s="64">
        <v>0</v>
      </c>
    </row>
    <row r="10" spans="1:16" s="60" customFormat="1" ht="13.9" customHeight="1">
      <c r="A10" s="144" t="s">
        <v>178</v>
      </c>
      <c r="B10" s="83" t="s">
        <v>165</v>
      </c>
      <c r="C10" s="145">
        <v>200000000</v>
      </c>
      <c r="D10" s="145">
        <v>42404000</v>
      </c>
      <c r="E10" s="145">
        <v>200000000</v>
      </c>
      <c r="F10" s="145">
        <v>200000000</v>
      </c>
      <c r="G10" s="68" t="s">
        <v>179</v>
      </c>
      <c r="H10" s="72" t="s">
        <v>180</v>
      </c>
      <c r="I10" s="73">
        <v>4105129000</v>
      </c>
      <c r="J10" s="73">
        <v>0</v>
      </c>
      <c r="K10" s="73">
        <v>4105129000</v>
      </c>
      <c r="L10" s="73">
        <f>SUM(F11:F12)</f>
        <v>4280000000</v>
      </c>
    </row>
    <row r="11" spans="1:16" s="60" customFormat="1" ht="25.15" customHeight="1">
      <c r="A11" s="144" t="s">
        <v>181</v>
      </c>
      <c r="B11" s="83" t="s">
        <v>169</v>
      </c>
      <c r="C11" s="145">
        <v>105129000</v>
      </c>
      <c r="D11" s="145">
        <v>62145148</v>
      </c>
      <c r="E11" s="145">
        <v>105129000</v>
      </c>
      <c r="F11" s="145">
        <v>280000000</v>
      </c>
      <c r="G11" s="68" t="s">
        <v>182</v>
      </c>
      <c r="H11" s="72" t="s">
        <v>171</v>
      </c>
      <c r="I11" s="73">
        <v>0</v>
      </c>
      <c r="J11" s="73">
        <v>0</v>
      </c>
      <c r="K11" s="73">
        <v>0</v>
      </c>
      <c r="L11" s="73">
        <v>0</v>
      </c>
    </row>
    <row r="12" spans="1:16" s="60" customFormat="1" ht="16.149999999999999" customHeight="1">
      <c r="A12" s="144" t="s">
        <v>183</v>
      </c>
      <c r="B12" s="83" t="s">
        <v>173</v>
      </c>
      <c r="C12" s="145">
        <v>4000000000</v>
      </c>
      <c r="D12" s="145">
        <v>899956000</v>
      </c>
      <c r="E12" s="145">
        <v>4000000000</v>
      </c>
      <c r="F12" s="145">
        <v>4000000000</v>
      </c>
      <c r="G12" s="68" t="s">
        <v>184</v>
      </c>
      <c r="H12" s="63" t="s">
        <v>185</v>
      </c>
      <c r="I12" s="145">
        <v>200000000</v>
      </c>
      <c r="J12" s="73">
        <v>1517492000</v>
      </c>
      <c r="K12" s="145">
        <v>1550000000</v>
      </c>
      <c r="L12" s="139">
        <f>F10</f>
        <v>200000000</v>
      </c>
    </row>
    <row r="13" spans="1:16" s="60" customFormat="1" ht="13.15" customHeight="1">
      <c r="A13" s="147" t="str">
        <f>A9</f>
        <v>B.2.R</v>
      </c>
      <c r="B13" s="148" t="s">
        <v>70</v>
      </c>
      <c r="C13" s="149">
        <f>SUM(C10:C12)</f>
        <v>4305129000</v>
      </c>
      <c r="D13" s="149">
        <f t="shared" ref="D13:F13" si="3">SUM(D10:D12)</f>
        <v>1004505148</v>
      </c>
      <c r="E13" s="149">
        <f>SUM(E10:E12)</f>
        <v>4305129000</v>
      </c>
      <c r="F13" s="149">
        <f t="shared" si="3"/>
        <v>4480000000</v>
      </c>
      <c r="G13" s="75" t="str">
        <f>G9</f>
        <v>B.2.P.</v>
      </c>
      <c r="H13" s="78" t="s">
        <v>0</v>
      </c>
      <c r="I13" s="77">
        <f t="shared" ref="I13:K13" si="4">SUM(I10:I12)</f>
        <v>4305129000</v>
      </c>
      <c r="J13" s="77">
        <f t="shared" si="4"/>
        <v>1517492000</v>
      </c>
      <c r="K13" s="77">
        <f t="shared" si="4"/>
        <v>5655129000</v>
      </c>
      <c r="L13" s="77">
        <f t="shared" ref="L13" si="5">SUM(L10:L12)</f>
        <v>4480000000</v>
      </c>
      <c r="M13" s="74"/>
    </row>
    <row r="14" spans="1:16" s="61" customFormat="1" ht="13.9" customHeight="1">
      <c r="A14" s="141" t="s">
        <v>186</v>
      </c>
      <c r="B14" s="142" t="s">
        <v>187</v>
      </c>
      <c r="C14" s="143">
        <v>0</v>
      </c>
      <c r="D14" s="143">
        <v>0</v>
      </c>
      <c r="E14" s="143">
        <v>0</v>
      </c>
      <c r="F14" s="143">
        <v>0</v>
      </c>
      <c r="G14" s="62" t="s">
        <v>188</v>
      </c>
      <c r="H14" s="65" t="s">
        <v>189</v>
      </c>
      <c r="I14" s="65">
        <v>0</v>
      </c>
      <c r="J14" s="64">
        <v>0</v>
      </c>
      <c r="K14" s="65">
        <v>0</v>
      </c>
      <c r="L14" s="64">
        <v>0</v>
      </c>
    </row>
    <row r="15" spans="1:16" s="79" customFormat="1" ht="24" customHeight="1">
      <c r="A15" s="144" t="s">
        <v>190</v>
      </c>
      <c r="B15" s="83" t="s">
        <v>165</v>
      </c>
      <c r="C15" s="145">
        <v>1000000</v>
      </c>
      <c r="D15" s="79">
        <v>0</v>
      </c>
      <c r="E15" s="145">
        <v>1000000</v>
      </c>
      <c r="F15" s="145">
        <v>1000000</v>
      </c>
      <c r="G15" s="68" t="s">
        <v>191</v>
      </c>
      <c r="H15" s="72" t="s">
        <v>192</v>
      </c>
      <c r="I15" s="73">
        <v>60603000</v>
      </c>
      <c r="J15" s="73">
        <v>1439000</v>
      </c>
      <c r="K15" s="73">
        <v>60603000</v>
      </c>
      <c r="L15" s="73">
        <f>SUM(F16:F17)</f>
        <v>64200000</v>
      </c>
      <c r="M15" s="82"/>
    </row>
    <row r="16" spans="1:16" s="60" customFormat="1" ht="24.6" customHeight="1">
      <c r="A16" s="144" t="s">
        <v>193</v>
      </c>
      <c r="B16" s="83" t="s">
        <v>169</v>
      </c>
      <c r="C16" s="145">
        <v>603000</v>
      </c>
      <c r="D16" s="145">
        <v>155361</v>
      </c>
      <c r="E16" s="145">
        <v>603000</v>
      </c>
      <c r="F16" s="145">
        <v>4200000</v>
      </c>
      <c r="G16" s="68" t="s">
        <v>194</v>
      </c>
      <c r="H16" s="72" t="s">
        <v>171</v>
      </c>
      <c r="I16" s="73">
        <v>0</v>
      </c>
      <c r="J16" s="73">
        <v>0</v>
      </c>
      <c r="K16" s="73">
        <v>0</v>
      </c>
      <c r="L16" s="73">
        <v>0</v>
      </c>
    </row>
    <row r="17" spans="1:13" s="60" customFormat="1" ht="24">
      <c r="A17" s="144" t="s">
        <v>195</v>
      </c>
      <c r="B17" s="83" t="s">
        <v>173</v>
      </c>
      <c r="C17" s="145">
        <v>60000000</v>
      </c>
      <c r="D17" s="145">
        <v>1273000</v>
      </c>
      <c r="E17" s="145">
        <v>60000000</v>
      </c>
      <c r="F17" s="145">
        <v>60000000</v>
      </c>
      <c r="G17" s="68" t="s">
        <v>196</v>
      </c>
      <c r="H17" s="72" t="s">
        <v>192</v>
      </c>
      <c r="I17" s="73">
        <v>1000000</v>
      </c>
      <c r="J17" s="73">
        <v>0</v>
      </c>
      <c r="K17" s="73">
        <v>1000000</v>
      </c>
      <c r="L17" s="139">
        <f>F15</f>
        <v>1000000</v>
      </c>
    </row>
    <row r="18" spans="1:13" s="60" customFormat="1" ht="12">
      <c r="A18" s="147" t="str">
        <f>A14</f>
        <v>B.3.R</v>
      </c>
      <c r="B18" s="148" t="s">
        <v>70</v>
      </c>
      <c r="C18" s="149">
        <f>SUM(C15:C17)</f>
        <v>61603000</v>
      </c>
      <c r="D18" s="149">
        <f>SUM(D16:D17)</f>
        <v>1428361</v>
      </c>
      <c r="E18" s="149">
        <f>SUM(E15:E17)</f>
        <v>61603000</v>
      </c>
      <c r="F18" s="149">
        <f t="shared" ref="F18" si="6">SUM(F15:F17)</f>
        <v>65200000</v>
      </c>
      <c r="G18" s="75" t="str">
        <f>G14</f>
        <v>B.3.P</v>
      </c>
      <c r="H18" s="78" t="s">
        <v>0</v>
      </c>
      <c r="I18" s="78">
        <f t="shared" ref="I18:K18" si="7">SUM(I15:I17)</f>
        <v>61603000</v>
      </c>
      <c r="J18" s="78">
        <f t="shared" si="7"/>
        <v>1439000</v>
      </c>
      <c r="K18" s="78">
        <f t="shared" si="7"/>
        <v>61603000</v>
      </c>
      <c r="L18" s="78">
        <f t="shared" ref="L18" si="8">SUM(L15:L17)</f>
        <v>65200000</v>
      </c>
      <c r="M18" s="74">
        <f>L18-F18</f>
        <v>0</v>
      </c>
    </row>
    <row r="19" spans="1:13" s="60" customFormat="1" ht="12">
      <c r="A19" s="141" t="s">
        <v>197</v>
      </c>
      <c r="B19" s="142" t="s">
        <v>198</v>
      </c>
      <c r="C19" s="143">
        <v>0</v>
      </c>
      <c r="D19" s="143"/>
      <c r="E19" s="143">
        <v>0</v>
      </c>
      <c r="F19" s="143"/>
      <c r="G19" s="62" t="s">
        <v>838</v>
      </c>
      <c r="H19" s="65" t="s">
        <v>199</v>
      </c>
      <c r="I19" s="65">
        <v>0</v>
      </c>
      <c r="J19" s="64">
        <v>0</v>
      </c>
      <c r="K19" s="65">
        <v>0</v>
      </c>
      <c r="L19" s="64">
        <v>0</v>
      </c>
    </row>
    <row r="20" spans="1:13" s="60" customFormat="1" ht="24">
      <c r="A20" s="144" t="s">
        <v>200</v>
      </c>
      <c r="B20" s="83" t="s">
        <v>165</v>
      </c>
      <c r="C20" s="145">
        <v>0</v>
      </c>
      <c r="D20" s="145">
        <v>0</v>
      </c>
      <c r="E20" s="145">
        <v>0</v>
      </c>
      <c r="F20" s="145">
        <v>0</v>
      </c>
      <c r="G20" s="68" t="s">
        <v>201</v>
      </c>
      <c r="H20" s="72" t="s">
        <v>202</v>
      </c>
      <c r="I20" s="73">
        <v>5388000</v>
      </c>
      <c r="J20" s="73">
        <v>5850000</v>
      </c>
      <c r="K20" s="73">
        <v>6000000</v>
      </c>
      <c r="L20" s="73">
        <f>SUM(F21:F22)</f>
        <v>2352000</v>
      </c>
    </row>
    <row r="21" spans="1:13" s="60" customFormat="1" ht="12">
      <c r="A21" s="144" t="s">
        <v>203</v>
      </c>
      <c r="B21" s="83" t="s">
        <v>169</v>
      </c>
      <c r="C21" s="150">
        <v>388000</v>
      </c>
      <c r="D21" s="145">
        <v>722372</v>
      </c>
      <c r="E21" s="150">
        <v>800000</v>
      </c>
      <c r="F21" s="145">
        <v>150000</v>
      </c>
      <c r="G21" s="68" t="s">
        <v>204</v>
      </c>
      <c r="H21" s="72" t="s">
        <v>205</v>
      </c>
      <c r="I21" s="71">
        <v>0</v>
      </c>
      <c r="J21" s="73">
        <v>0</v>
      </c>
      <c r="K21" s="71">
        <v>0</v>
      </c>
      <c r="L21" s="73">
        <v>0</v>
      </c>
    </row>
    <row r="22" spans="1:13" s="60" customFormat="1" ht="24">
      <c r="A22" s="144" t="s">
        <v>206</v>
      </c>
      <c r="B22" s="83" t="s">
        <v>173</v>
      </c>
      <c r="C22" s="151">
        <v>5000000</v>
      </c>
      <c r="D22" s="145">
        <v>7159000</v>
      </c>
      <c r="E22" s="151">
        <v>7200000</v>
      </c>
      <c r="F22" s="151">
        <v>2202000</v>
      </c>
      <c r="G22" s="137" t="s">
        <v>207</v>
      </c>
      <c r="H22" s="72" t="s">
        <v>171</v>
      </c>
      <c r="I22" s="73">
        <v>0</v>
      </c>
      <c r="J22" s="73">
        <v>0</v>
      </c>
      <c r="K22" s="73">
        <v>0</v>
      </c>
      <c r="L22" s="139">
        <v>0</v>
      </c>
    </row>
    <row r="23" spans="1:13" s="60" customFormat="1" ht="24">
      <c r="A23" s="144" t="s">
        <v>208</v>
      </c>
      <c r="B23" s="83" t="s">
        <v>209</v>
      </c>
      <c r="C23" s="152">
        <v>0</v>
      </c>
      <c r="D23" s="145">
        <v>0</v>
      </c>
      <c r="E23" s="152">
        <v>0</v>
      </c>
      <c r="F23" s="152">
        <v>0</v>
      </c>
      <c r="G23" s="68" t="s">
        <v>210</v>
      </c>
      <c r="H23" s="138" t="s">
        <v>211</v>
      </c>
      <c r="I23" s="73">
        <v>0</v>
      </c>
      <c r="J23" s="73">
        <v>0</v>
      </c>
      <c r="K23" s="73">
        <v>0</v>
      </c>
      <c r="L23" s="73">
        <f>F20</f>
        <v>0</v>
      </c>
    </row>
    <row r="24" spans="1:13" s="60" customFormat="1" ht="12">
      <c r="A24" s="147" t="str">
        <f>A19</f>
        <v>B.4.R</v>
      </c>
      <c r="B24" s="148" t="s">
        <v>70</v>
      </c>
      <c r="C24" s="149">
        <f>SUM(C20:C23)</f>
        <v>5388000</v>
      </c>
      <c r="D24" s="149">
        <f t="shared" ref="D24:F24" si="9">SUM(D20:D23)</f>
        <v>7881372</v>
      </c>
      <c r="E24" s="149">
        <f>SUM(E20:E23)</f>
        <v>8000000</v>
      </c>
      <c r="F24" s="149">
        <f t="shared" si="9"/>
        <v>2352000</v>
      </c>
      <c r="G24" s="75" t="str">
        <f>G19</f>
        <v>B.4.P</v>
      </c>
      <c r="H24" s="78" t="s">
        <v>70</v>
      </c>
      <c r="I24" s="77">
        <f t="shared" ref="I24:K24" si="10">SUM(I20:I23)</f>
        <v>5388000</v>
      </c>
      <c r="J24" s="77">
        <f t="shared" si="10"/>
        <v>5850000</v>
      </c>
      <c r="K24" s="77">
        <f t="shared" si="10"/>
        <v>6000000</v>
      </c>
      <c r="L24" s="77">
        <f t="shared" ref="L24" si="11">SUM(L20:L23)</f>
        <v>2352000</v>
      </c>
      <c r="M24" s="74">
        <f>L24-F24</f>
        <v>0</v>
      </c>
    </row>
    <row r="25" spans="1:13" s="60" customFormat="1" ht="12">
      <c r="A25" s="141" t="s">
        <v>212</v>
      </c>
      <c r="B25" s="142" t="s">
        <v>213</v>
      </c>
      <c r="C25" s="143">
        <v>0</v>
      </c>
      <c r="D25" s="143"/>
      <c r="E25" s="143">
        <v>0</v>
      </c>
      <c r="F25" s="143"/>
      <c r="G25" s="62" t="s">
        <v>214</v>
      </c>
      <c r="H25" s="65" t="s">
        <v>213</v>
      </c>
      <c r="I25" s="65">
        <v>0</v>
      </c>
      <c r="J25" s="64">
        <v>0</v>
      </c>
      <c r="K25" s="65">
        <v>0</v>
      </c>
      <c r="L25" s="64">
        <v>0</v>
      </c>
    </row>
    <row r="26" spans="1:13" s="60" customFormat="1" ht="12">
      <c r="A26" s="144" t="s">
        <v>215</v>
      </c>
      <c r="B26" s="83" t="s">
        <v>165</v>
      </c>
      <c r="C26" s="145">
        <v>500000</v>
      </c>
      <c r="D26" s="145">
        <v>0</v>
      </c>
      <c r="E26" s="145">
        <v>500000</v>
      </c>
      <c r="F26" s="145">
        <v>0</v>
      </c>
      <c r="G26" s="68" t="s">
        <v>216</v>
      </c>
      <c r="H26" s="72" t="s">
        <v>217</v>
      </c>
      <c r="I26" s="73">
        <v>57711000</v>
      </c>
      <c r="J26" s="73">
        <v>14441000</v>
      </c>
      <c r="K26" s="73">
        <v>57711000</v>
      </c>
      <c r="L26" s="73">
        <f>SUM(F27:F28)</f>
        <v>39300000</v>
      </c>
    </row>
    <row r="27" spans="1:13" s="60" customFormat="1" ht="24">
      <c r="A27" s="144" t="s">
        <v>218</v>
      </c>
      <c r="B27" s="83" t="s">
        <v>169</v>
      </c>
      <c r="C27" s="145">
        <v>7711000</v>
      </c>
      <c r="D27" s="145">
        <v>14238780</v>
      </c>
      <c r="E27" s="145">
        <v>14500000</v>
      </c>
      <c r="F27" s="145">
        <v>2571000</v>
      </c>
      <c r="G27" s="68" t="s">
        <v>219</v>
      </c>
      <c r="H27" s="72" t="s">
        <v>171</v>
      </c>
      <c r="I27" s="73">
        <v>0</v>
      </c>
      <c r="J27" s="73">
        <v>0</v>
      </c>
      <c r="K27" s="73">
        <v>0</v>
      </c>
      <c r="L27" s="73">
        <v>0</v>
      </c>
    </row>
    <row r="28" spans="1:13" s="60" customFormat="1" ht="12">
      <c r="A28" s="144" t="s">
        <v>220</v>
      </c>
      <c r="B28" s="83" t="s">
        <v>173</v>
      </c>
      <c r="C28" s="146">
        <v>50000000</v>
      </c>
      <c r="D28" s="145">
        <v>0</v>
      </c>
      <c r="E28" s="146">
        <v>50000000</v>
      </c>
      <c r="F28" s="146">
        <v>36729000</v>
      </c>
      <c r="G28" s="68" t="s">
        <v>221</v>
      </c>
      <c r="H28" s="72" t="s">
        <v>222</v>
      </c>
      <c r="I28" s="145">
        <v>500000</v>
      </c>
      <c r="J28" s="73">
        <v>0</v>
      </c>
      <c r="K28" s="145">
        <v>500000</v>
      </c>
      <c r="L28" s="145">
        <f>F26</f>
        <v>0</v>
      </c>
    </row>
    <row r="29" spans="1:13" s="61" customFormat="1" ht="12">
      <c r="A29" s="147" t="str">
        <f>A25</f>
        <v>B.5.R</v>
      </c>
      <c r="B29" s="148" t="s">
        <v>70</v>
      </c>
      <c r="C29" s="149">
        <f>SUM(C26:C28)</f>
        <v>58211000</v>
      </c>
      <c r="D29" s="149">
        <f t="shared" ref="D29:F29" si="12">SUM(D26:D28)</f>
        <v>14238780</v>
      </c>
      <c r="E29" s="149">
        <f>SUM(E26:E28)</f>
        <v>65000000</v>
      </c>
      <c r="F29" s="149">
        <f t="shared" si="12"/>
        <v>39300000</v>
      </c>
      <c r="G29" s="75" t="str">
        <f>G25</f>
        <v>B.5.P</v>
      </c>
      <c r="H29" s="78" t="s">
        <v>0</v>
      </c>
      <c r="I29" s="77">
        <f t="shared" ref="I29:K29" si="13">SUM(I26:I28)</f>
        <v>58211000</v>
      </c>
      <c r="J29" s="77">
        <f t="shared" si="13"/>
        <v>14441000</v>
      </c>
      <c r="K29" s="77">
        <f t="shared" si="13"/>
        <v>58211000</v>
      </c>
      <c r="L29" s="77">
        <f t="shared" ref="L29" si="14">SUM(L26:L28)</f>
        <v>39300000</v>
      </c>
      <c r="M29" s="74">
        <f>L29-F29</f>
        <v>0</v>
      </c>
    </row>
    <row r="30" spans="1:13" s="60" customFormat="1" ht="12">
      <c r="A30" s="141" t="s">
        <v>223</v>
      </c>
      <c r="B30" s="142" t="s">
        <v>224</v>
      </c>
      <c r="C30" s="143">
        <v>0</v>
      </c>
      <c r="D30" s="143">
        <v>0</v>
      </c>
      <c r="E30" s="143">
        <v>0</v>
      </c>
      <c r="F30" s="143">
        <v>0</v>
      </c>
      <c r="G30" s="62" t="s">
        <v>225</v>
      </c>
      <c r="H30" s="65" t="s">
        <v>226</v>
      </c>
      <c r="I30" s="65">
        <v>0</v>
      </c>
      <c r="J30" s="64">
        <v>0</v>
      </c>
      <c r="K30" s="65">
        <v>0</v>
      </c>
      <c r="L30" s="64">
        <v>0</v>
      </c>
    </row>
    <row r="31" spans="1:13" s="60" customFormat="1" ht="12">
      <c r="A31" s="144" t="s">
        <v>227</v>
      </c>
      <c r="B31" s="83" t="s">
        <v>165</v>
      </c>
      <c r="C31" s="150">
        <v>100000</v>
      </c>
      <c r="D31" s="60">
        <v>0</v>
      </c>
      <c r="E31" s="150">
        <v>100000</v>
      </c>
      <c r="F31" s="150">
        <v>0</v>
      </c>
      <c r="G31" s="68" t="s">
        <v>228</v>
      </c>
      <c r="H31" s="72" t="s">
        <v>229</v>
      </c>
      <c r="I31" s="73">
        <v>1288000</v>
      </c>
      <c r="J31" s="73">
        <v>713000</v>
      </c>
      <c r="K31" s="73">
        <v>1288000</v>
      </c>
      <c r="L31" s="73">
        <f>SUM(F32:F33)</f>
        <v>10834000</v>
      </c>
    </row>
    <row r="32" spans="1:13" s="60" customFormat="1" ht="12">
      <c r="A32" s="144" t="s">
        <v>230</v>
      </c>
      <c r="B32" s="83" t="s">
        <v>169</v>
      </c>
      <c r="C32" s="151">
        <v>288000</v>
      </c>
      <c r="D32" s="145">
        <v>78626</v>
      </c>
      <c r="E32" s="151">
        <v>288000</v>
      </c>
      <c r="F32" s="151">
        <v>700000</v>
      </c>
      <c r="G32" s="137" t="s">
        <v>231</v>
      </c>
      <c r="H32" s="72" t="s">
        <v>232</v>
      </c>
      <c r="I32" s="73">
        <v>0</v>
      </c>
      <c r="J32" s="73">
        <v>100000000</v>
      </c>
      <c r="K32" s="73">
        <v>100000000</v>
      </c>
      <c r="L32" s="73">
        <v>0</v>
      </c>
    </row>
    <row r="33" spans="1:13" s="60" customFormat="1" ht="24">
      <c r="A33" s="144" t="s">
        <v>233</v>
      </c>
      <c r="B33" s="83" t="s">
        <v>173</v>
      </c>
      <c r="C33" s="152">
        <v>1000000</v>
      </c>
      <c r="D33" s="145">
        <v>643000</v>
      </c>
      <c r="E33" s="152">
        <v>1000000</v>
      </c>
      <c r="F33" s="152">
        <v>10134000</v>
      </c>
      <c r="G33" s="68" t="s">
        <v>234</v>
      </c>
      <c r="H33" s="72" t="s">
        <v>171</v>
      </c>
      <c r="I33" s="73">
        <v>0</v>
      </c>
      <c r="J33" s="73">
        <v>0</v>
      </c>
      <c r="K33" s="73">
        <v>0</v>
      </c>
      <c r="L33" s="73">
        <v>0</v>
      </c>
    </row>
    <row r="34" spans="1:13" s="60" customFormat="1" ht="12">
      <c r="A34" s="144">
        <v>0</v>
      </c>
      <c r="B34" s="83">
        <v>0</v>
      </c>
      <c r="C34" s="145">
        <v>0</v>
      </c>
      <c r="D34" s="145">
        <v>0</v>
      </c>
      <c r="E34" s="145">
        <v>0</v>
      </c>
      <c r="F34" s="145">
        <v>0</v>
      </c>
      <c r="G34" s="68" t="s">
        <v>235</v>
      </c>
      <c r="H34" s="72" t="s">
        <v>236</v>
      </c>
      <c r="I34" s="73">
        <v>100000</v>
      </c>
      <c r="J34" s="73">
        <v>0</v>
      </c>
      <c r="K34" s="73">
        <v>100000</v>
      </c>
      <c r="L34" s="73">
        <f>F31</f>
        <v>0</v>
      </c>
    </row>
    <row r="35" spans="1:13" s="60" customFormat="1" ht="12">
      <c r="A35" s="147" t="str">
        <f>A30</f>
        <v>B.6.R</v>
      </c>
      <c r="B35" s="148" t="s">
        <v>70</v>
      </c>
      <c r="C35" s="149">
        <f>SUM(C31:C34)</f>
        <v>1388000</v>
      </c>
      <c r="D35" s="149">
        <f>SUM(D32:D34)</f>
        <v>721626</v>
      </c>
      <c r="E35" s="149">
        <f>SUM(E31:E34)</f>
        <v>1388000</v>
      </c>
      <c r="F35" s="149">
        <f t="shared" ref="F35" si="15">SUM(F31:F34)</f>
        <v>10834000</v>
      </c>
      <c r="G35" s="80" t="str">
        <f>G30</f>
        <v>B.6.P</v>
      </c>
      <c r="H35" s="78" t="s">
        <v>70</v>
      </c>
      <c r="I35" s="77">
        <f t="shared" ref="I35:K35" si="16">SUM(I31:I34)</f>
        <v>1388000</v>
      </c>
      <c r="J35" s="77">
        <f t="shared" si="16"/>
        <v>100713000</v>
      </c>
      <c r="K35" s="77">
        <f t="shared" si="16"/>
        <v>101388000</v>
      </c>
      <c r="L35" s="77">
        <f t="shared" ref="L35" si="17">SUM(L31:L34)</f>
        <v>10834000</v>
      </c>
      <c r="M35" s="74">
        <f>L35-F35</f>
        <v>0</v>
      </c>
    </row>
    <row r="36" spans="1:13" s="60" customFormat="1" ht="12">
      <c r="A36" s="141" t="s">
        <v>237</v>
      </c>
      <c r="B36" s="142" t="s">
        <v>238</v>
      </c>
      <c r="C36" s="153">
        <v>0</v>
      </c>
      <c r="D36" s="143">
        <v>0</v>
      </c>
      <c r="E36" s="153">
        <v>0</v>
      </c>
      <c r="F36" s="153">
        <v>0</v>
      </c>
      <c r="G36" s="62" t="s">
        <v>239</v>
      </c>
      <c r="H36" s="65" t="s">
        <v>240</v>
      </c>
      <c r="I36" s="65">
        <v>0</v>
      </c>
      <c r="J36" s="64">
        <v>0</v>
      </c>
      <c r="K36" s="65">
        <v>0</v>
      </c>
      <c r="L36" s="64">
        <v>0</v>
      </c>
    </row>
    <row r="37" spans="1:13" s="60" customFormat="1" ht="12">
      <c r="A37" s="144" t="s">
        <v>241</v>
      </c>
      <c r="B37" s="83" t="s">
        <v>165</v>
      </c>
      <c r="C37" s="151">
        <v>150000000</v>
      </c>
      <c r="D37" s="145">
        <v>0</v>
      </c>
      <c r="E37" s="151">
        <v>150000000</v>
      </c>
      <c r="F37" s="151">
        <v>0</v>
      </c>
      <c r="G37" s="137" t="s">
        <v>242</v>
      </c>
      <c r="H37" s="72" t="s">
        <v>243</v>
      </c>
      <c r="I37" s="73">
        <v>162360000</v>
      </c>
      <c r="J37" s="73">
        <v>0</v>
      </c>
      <c r="K37" s="73">
        <v>162360000</v>
      </c>
      <c r="L37" s="73">
        <f>SUM(F38:F39)</f>
        <v>230950000</v>
      </c>
    </row>
    <row r="38" spans="1:13" s="60" customFormat="1" ht="24">
      <c r="A38" s="144" t="s">
        <v>244</v>
      </c>
      <c r="B38" s="83" t="s">
        <v>169</v>
      </c>
      <c r="C38" s="151">
        <v>32360000</v>
      </c>
      <c r="D38" s="145">
        <v>0</v>
      </c>
      <c r="E38" s="151">
        <v>32360000</v>
      </c>
      <c r="F38" s="151">
        <v>15100000</v>
      </c>
      <c r="G38" s="137" t="s">
        <v>245</v>
      </c>
      <c r="H38" s="72" t="s">
        <v>171</v>
      </c>
      <c r="I38" s="73">
        <v>0</v>
      </c>
      <c r="J38" s="73">
        <v>0</v>
      </c>
      <c r="K38" s="73">
        <v>0</v>
      </c>
      <c r="L38" s="73">
        <v>0</v>
      </c>
    </row>
    <row r="39" spans="1:13" s="60" customFormat="1" ht="12">
      <c r="A39" s="144" t="s">
        <v>246</v>
      </c>
      <c r="B39" s="83" t="s">
        <v>173</v>
      </c>
      <c r="C39" s="150">
        <v>130000000</v>
      </c>
      <c r="D39" s="145">
        <v>0</v>
      </c>
      <c r="E39" s="150">
        <v>130000000</v>
      </c>
      <c r="F39" s="150">
        <v>215850000</v>
      </c>
      <c r="G39" s="68" t="s">
        <v>247</v>
      </c>
      <c r="H39" s="72" t="s">
        <v>243</v>
      </c>
      <c r="I39" s="73">
        <v>150000000</v>
      </c>
      <c r="J39" s="73">
        <v>6166000</v>
      </c>
      <c r="K39" s="73">
        <v>150000000</v>
      </c>
      <c r="L39" s="73">
        <f>F37</f>
        <v>0</v>
      </c>
    </row>
    <row r="40" spans="1:13" s="60" customFormat="1" ht="12">
      <c r="A40" s="147" t="str">
        <f>A36</f>
        <v>B.7.R</v>
      </c>
      <c r="B40" s="148" t="s">
        <v>70</v>
      </c>
      <c r="C40" s="149">
        <f>SUM(C37:C39)</f>
        <v>312360000</v>
      </c>
      <c r="D40" s="149">
        <f t="shared" ref="D40:F40" si="18">SUM(D37:D39)</f>
        <v>0</v>
      </c>
      <c r="E40" s="149">
        <f>SUM(E37:E39)</f>
        <v>312360000</v>
      </c>
      <c r="F40" s="149">
        <f t="shared" si="18"/>
        <v>230950000</v>
      </c>
      <c r="G40" s="75" t="str">
        <f>G36</f>
        <v>B.7.P</v>
      </c>
      <c r="H40" s="78" t="s">
        <v>0</v>
      </c>
      <c r="I40" s="77">
        <f t="shared" ref="I40:K40" si="19">SUM(I37:I39)</f>
        <v>312360000</v>
      </c>
      <c r="J40" s="77">
        <f t="shared" si="19"/>
        <v>6166000</v>
      </c>
      <c r="K40" s="77">
        <f t="shared" si="19"/>
        <v>312360000</v>
      </c>
      <c r="L40" s="77">
        <f t="shared" ref="L40" si="20">SUM(L37:L39)</f>
        <v>230950000</v>
      </c>
      <c r="M40" s="74">
        <f>L40-F40</f>
        <v>0</v>
      </c>
    </row>
    <row r="41" spans="1:13" s="60" customFormat="1" ht="12">
      <c r="A41" s="144">
        <v>0</v>
      </c>
      <c r="B41" s="144">
        <v>0</v>
      </c>
      <c r="C41" s="145">
        <v>0</v>
      </c>
      <c r="D41" s="145"/>
      <c r="E41" s="145">
        <v>0</v>
      </c>
      <c r="F41" s="145"/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</row>
    <row r="42" spans="1:13" s="60" customFormat="1" ht="12">
      <c r="A42" s="141" t="s">
        <v>248</v>
      </c>
      <c r="B42" s="142" t="s">
        <v>249</v>
      </c>
      <c r="C42" s="143">
        <v>0</v>
      </c>
      <c r="D42" s="143">
        <v>0</v>
      </c>
      <c r="E42" s="143">
        <v>0</v>
      </c>
      <c r="F42" s="143">
        <v>0</v>
      </c>
      <c r="G42" s="62" t="s">
        <v>250</v>
      </c>
      <c r="H42" s="65" t="s">
        <v>249</v>
      </c>
      <c r="I42" s="64">
        <v>0</v>
      </c>
      <c r="J42" s="73">
        <v>0</v>
      </c>
      <c r="K42" s="64">
        <v>0</v>
      </c>
      <c r="L42" s="64">
        <v>0</v>
      </c>
    </row>
    <row r="43" spans="1:13" s="60" customFormat="1" ht="12">
      <c r="A43" s="144" t="s">
        <v>251</v>
      </c>
      <c r="B43" s="83" t="s">
        <v>165</v>
      </c>
      <c r="C43" s="145">
        <v>500000</v>
      </c>
      <c r="D43" s="145">
        <v>0</v>
      </c>
      <c r="E43" s="145">
        <v>500000</v>
      </c>
      <c r="F43" s="145">
        <v>0</v>
      </c>
      <c r="G43" s="68" t="s">
        <v>252</v>
      </c>
      <c r="H43" s="72" t="s">
        <v>253</v>
      </c>
      <c r="I43" s="73">
        <v>54613000</v>
      </c>
      <c r="J43" s="73">
        <v>14441000</v>
      </c>
      <c r="K43" s="73">
        <v>54613000</v>
      </c>
      <c r="L43" s="73">
        <f>SUM(F44:F45)</f>
        <v>38129000</v>
      </c>
    </row>
    <row r="44" spans="1:13" s="61" customFormat="1" ht="24">
      <c r="A44" s="144" t="s">
        <v>254</v>
      </c>
      <c r="B44" s="83" t="s">
        <v>169</v>
      </c>
      <c r="C44" s="145">
        <v>613000</v>
      </c>
      <c r="D44" s="145">
        <v>1712780</v>
      </c>
      <c r="E44" s="145">
        <v>1800000</v>
      </c>
      <c r="F44" s="145">
        <v>2494000</v>
      </c>
      <c r="G44" s="68" t="s">
        <v>255</v>
      </c>
      <c r="H44" s="72" t="s">
        <v>171</v>
      </c>
      <c r="I44" s="73">
        <v>0</v>
      </c>
      <c r="J44" s="73">
        <v>0</v>
      </c>
      <c r="K44" s="73">
        <v>0</v>
      </c>
      <c r="L44" s="73">
        <v>0</v>
      </c>
      <c r="M44" s="82"/>
    </row>
    <row r="45" spans="1:13" s="60" customFormat="1" ht="12">
      <c r="A45" s="144" t="s">
        <v>256</v>
      </c>
      <c r="B45" s="83" t="s">
        <v>173</v>
      </c>
      <c r="C45" s="145">
        <v>54000000</v>
      </c>
      <c r="D45" s="145">
        <v>12526000</v>
      </c>
      <c r="E45" s="145">
        <v>54000000</v>
      </c>
      <c r="F45" s="145">
        <v>35635000</v>
      </c>
      <c r="G45" s="68" t="s">
        <v>257</v>
      </c>
      <c r="H45" s="72" t="s">
        <v>258</v>
      </c>
      <c r="I45" s="73">
        <v>500000</v>
      </c>
      <c r="J45" s="73">
        <v>0</v>
      </c>
      <c r="K45" s="73">
        <v>500000</v>
      </c>
      <c r="L45" s="73">
        <f>F43</f>
        <v>0</v>
      </c>
    </row>
    <row r="46" spans="1:13" s="60" customFormat="1" ht="12">
      <c r="A46" s="147" t="str">
        <f>A42</f>
        <v>B.8.R</v>
      </c>
      <c r="B46" s="148" t="s">
        <v>70</v>
      </c>
      <c r="C46" s="149">
        <f>SUM(C43:C45)</f>
        <v>55113000</v>
      </c>
      <c r="D46" s="149">
        <f>SUM(D42:D45)</f>
        <v>14238780</v>
      </c>
      <c r="E46" s="149">
        <f>SUM(E43:E45)</f>
        <v>56300000</v>
      </c>
      <c r="F46" s="149">
        <f>SUM(F42:F45)</f>
        <v>38129000</v>
      </c>
      <c r="G46" s="75" t="str">
        <f>G42</f>
        <v>B.8.P</v>
      </c>
      <c r="H46" s="78" t="s">
        <v>0</v>
      </c>
      <c r="I46" s="77">
        <f t="shared" ref="I46:K46" si="21">SUM(I43:I45)</f>
        <v>55113000</v>
      </c>
      <c r="J46" s="77">
        <f t="shared" si="21"/>
        <v>14441000</v>
      </c>
      <c r="K46" s="77">
        <f t="shared" si="21"/>
        <v>55113000</v>
      </c>
      <c r="L46" s="77">
        <f t="shared" ref="L46" si="22">SUM(L43:L45)</f>
        <v>38129000</v>
      </c>
      <c r="M46" s="74">
        <f>L46-F46</f>
        <v>0</v>
      </c>
    </row>
    <row r="47" spans="1:13" s="60" customFormat="1" ht="12">
      <c r="A47" s="141" t="s">
        <v>259</v>
      </c>
      <c r="B47" s="142" t="s">
        <v>260</v>
      </c>
      <c r="C47" s="143">
        <v>0</v>
      </c>
      <c r="D47" s="143">
        <v>0</v>
      </c>
      <c r="E47" s="143">
        <v>0</v>
      </c>
      <c r="F47" s="143">
        <v>0</v>
      </c>
      <c r="G47" s="62" t="s">
        <v>261</v>
      </c>
      <c r="H47" s="65" t="s">
        <v>260</v>
      </c>
      <c r="I47" s="64">
        <v>0</v>
      </c>
      <c r="J47" s="64">
        <v>0</v>
      </c>
      <c r="K47" s="64">
        <v>0</v>
      </c>
      <c r="L47" s="64">
        <v>0</v>
      </c>
    </row>
    <row r="48" spans="1:13" s="60" customFormat="1" ht="12">
      <c r="A48" s="144" t="s">
        <v>262</v>
      </c>
      <c r="B48" s="83" t="s">
        <v>165</v>
      </c>
      <c r="C48" s="145">
        <v>45000000</v>
      </c>
      <c r="D48" s="145">
        <v>0</v>
      </c>
      <c r="E48" s="145">
        <v>45000000</v>
      </c>
      <c r="F48" s="145">
        <v>0</v>
      </c>
      <c r="G48" s="68" t="s">
        <v>263</v>
      </c>
      <c r="H48" s="72" t="s">
        <v>264</v>
      </c>
      <c r="I48" s="73">
        <v>67500000</v>
      </c>
      <c r="J48" s="73">
        <v>713000</v>
      </c>
      <c r="K48" s="73">
        <v>67500000</v>
      </c>
      <c r="L48" s="73">
        <f>SUM(F49:F50)</f>
        <v>1456000</v>
      </c>
    </row>
    <row r="49" spans="1:13" s="61" customFormat="1" ht="12">
      <c r="A49" s="144" t="s">
        <v>265</v>
      </c>
      <c r="B49" s="83" t="s">
        <v>169</v>
      </c>
      <c r="C49" s="145">
        <v>7500000</v>
      </c>
      <c r="D49" s="145">
        <v>69243</v>
      </c>
      <c r="E49" s="145">
        <v>7500000</v>
      </c>
      <c r="F49" s="145">
        <v>100000</v>
      </c>
      <c r="G49" s="68" t="s">
        <v>266</v>
      </c>
      <c r="H49" s="72" t="s">
        <v>267</v>
      </c>
      <c r="I49" s="73">
        <v>0</v>
      </c>
      <c r="J49" s="73">
        <v>0</v>
      </c>
      <c r="K49" s="73">
        <v>0</v>
      </c>
      <c r="L49" s="73">
        <v>0</v>
      </c>
    </row>
    <row r="50" spans="1:13" s="60" customFormat="1" ht="24">
      <c r="A50" s="144" t="s">
        <v>268</v>
      </c>
      <c r="B50" s="83" t="s">
        <v>173</v>
      </c>
      <c r="C50" s="145">
        <v>60000000</v>
      </c>
      <c r="D50" s="145">
        <v>643000</v>
      </c>
      <c r="E50" s="145">
        <v>60000000</v>
      </c>
      <c r="F50" s="145">
        <v>1356000</v>
      </c>
      <c r="G50" s="68" t="s">
        <v>269</v>
      </c>
      <c r="H50" s="72" t="s">
        <v>171</v>
      </c>
      <c r="I50" s="73">
        <v>0</v>
      </c>
      <c r="J50" s="73">
        <v>0</v>
      </c>
      <c r="K50" s="73">
        <v>0</v>
      </c>
      <c r="L50" s="73">
        <v>0</v>
      </c>
    </row>
    <row r="51" spans="1:13" s="60" customFormat="1" ht="12">
      <c r="A51" s="144">
        <v>0</v>
      </c>
      <c r="B51" s="83">
        <v>0</v>
      </c>
      <c r="C51" s="145">
        <v>0</v>
      </c>
      <c r="D51" s="145">
        <v>0</v>
      </c>
      <c r="E51" s="145">
        <v>0</v>
      </c>
      <c r="F51" s="145">
        <v>0</v>
      </c>
      <c r="G51" s="68" t="s">
        <v>270</v>
      </c>
      <c r="H51" s="72" t="s">
        <v>271</v>
      </c>
      <c r="I51" s="73">
        <v>45000000</v>
      </c>
      <c r="J51" s="73">
        <v>0</v>
      </c>
      <c r="K51" s="73">
        <v>45000000</v>
      </c>
      <c r="L51" s="73">
        <f>F48</f>
        <v>0</v>
      </c>
    </row>
    <row r="52" spans="1:13" s="60" customFormat="1" ht="12">
      <c r="A52" s="147" t="str">
        <f>A47</f>
        <v>B.9.R</v>
      </c>
      <c r="B52" s="148" t="s">
        <v>70</v>
      </c>
      <c r="C52" s="149">
        <f>SUM(C48:C51)</f>
        <v>112500000</v>
      </c>
      <c r="D52" s="149">
        <f>SUM(D47:D51)</f>
        <v>712243</v>
      </c>
      <c r="E52" s="149">
        <f>SUM(E48:E51)</f>
        <v>112500000</v>
      </c>
      <c r="F52" s="149">
        <f>SUM(F47:F51)</f>
        <v>1456000</v>
      </c>
      <c r="G52" s="75" t="str">
        <f>G47</f>
        <v>B.9.P</v>
      </c>
      <c r="H52" s="78" t="s">
        <v>0</v>
      </c>
      <c r="I52" s="77">
        <f t="shared" ref="I52:K52" si="23">SUM(I48:I51)</f>
        <v>112500000</v>
      </c>
      <c r="J52" s="77">
        <f t="shared" si="23"/>
        <v>713000</v>
      </c>
      <c r="K52" s="77">
        <f t="shared" si="23"/>
        <v>112500000</v>
      </c>
      <c r="L52" s="77">
        <f t="shared" ref="L52" si="24">SUM(L48:L51)</f>
        <v>1456000</v>
      </c>
      <c r="M52" s="74">
        <f>L52-F52</f>
        <v>0</v>
      </c>
    </row>
    <row r="53" spans="1:13" s="60" customFormat="1" ht="12">
      <c r="A53" s="141" t="s">
        <v>837</v>
      </c>
      <c r="B53" s="142" t="s">
        <v>272</v>
      </c>
      <c r="C53" s="143">
        <v>0</v>
      </c>
      <c r="D53" s="143">
        <v>0</v>
      </c>
      <c r="E53" s="143">
        <v>0</v>
      </c>
      <c r="F53" s="143">
        <v>0</v>
      </c>
      <c r="G53" s="62" t="s">
        <v>273</v>
      </c>
      <c r="H53" s="65" t="s">
        <v>272</v>
      </c>
      <c r="I53" s="64">
        <v>0</v>
      </c>
      <c r="J53" s="64">
        <v>0</v>
      </c>
      <c r="K53" s="64">
        <v>0</v>
      </c>
      <c r="L53" s="64">
        <v>0</v>
      </c>
    </row>
    <row r="54" spans="1:13" s="60" customFormat="1" ht="12">
      <c r="A54" s="144" t="s">
        <v>274</v>
      </c>
      <c r="B54" s="83" t="s">
        <v>165</v>
      </c>
      <c r="C54" s="145">
        <v>100000</v>
      </c>
      <c r="D54" s="145">
        <v>0</v>
      </c>
      <c r="E54" s="145">
        <v>100000</v>
      </c>
      <c r="F54" s="145">
        <v>0</v>
      </c>
      <c r="G54" s="68" t="s">
        <v>275</v>
      </c>
      <c r="H54" s="72" t="s">
        <v>276</v>
      </c>
      <c r="I54" s="73">
        <v>250000</v>
      </c>
      <c r="J54" s="73">
        <v>0</v>
      </c>
      <c r="K54" s="73">
        <v>250000</v>
      </c>
      <c r="L54" s="73">
        <f>SUM(F55:F56)</f>
        <v>214000</v>
      </c>
    </row>
    <row r="55" spans="1:13" s="61" customFormat="1" ht="12">
      <c r="A55" s="144" t="s">
        <v>277</v>
      </c>
      <c r="B55" s="83" t="s">
        <v>169</v>
      </c>
      <c r="C55" s="145">
        <v>50000</v>
      </c>
      <c r="D55" s="145">
        <v>0</v>
      </c>
      <c r="E55" s="145">
        <v>50000</v>
      </c>
      <c r="F55" s="145">
        <v>14000</v>
      </c>
      <c r="G55" s="68" t="s">
        <v>278</v>
      </c>
      <c r="H55" s="72" t="s">
        <v>279</v>
      </c>
      <c r="I55" s="73">
        <v>0</v>
      </c>
      <c r="J55" s="73">
        <v>0</v>
      </c>
      <c r="K55" s="73">
        <v>0</v>
      </c>
      <c r="L55" s="73">
        <v>0</v>
      </c>
    </row>
    <row r="56" spans="1:13" s="60" customFormat="1" ht="24">
      <c r="A56" s="144" t="s">
        <v>280</v>
      </c>
      <c r="B56" s="83" t="s">
        <v>173</v>
      </c>
      <c r="C56" s="145">
        <v>200000</v>
      </c>
      <c r="D56" s="145">
        <v>0</v>
      </c>
      <c r="E56" s="145">
        <v>200000</v>
      </c>
      <c r="F56" s="145">
        <v>200000</v>
      </c>
      <c r="G56" s="68" t="s">
        <v>281</v>
      </c>
      <c r="H56" s="72" t="s">
        <v>171</v>
      </c>
      <c r="I56" s="73">
        <v>0</v>
      </c>
      <c r="J56" s="73">
        <v>0</v>
      </c>
      <c r="K56" s="73">
        <v>0</v>
      </c>
      <c r="L56" s="73">
        <v>0</v>
      </c>
    </row>
    <row r="57" spans="1:13" s="60" customFormat="1" ht="12">
      <c r="A57" s="144">
        <v>0</v>
      </c>
      <c r="B57" s="83">
        <v>0</v>
      </c>
      <c r="C57" s="145">
        <v>0</v>
      </c>
      <c r="D57" s="145">
        <f>SUM(D53:D56)</f>
        <v>0</v>
      </c>
      <c r="E57" s="145">
        <v>0</v>
      </c>
      <c r="F57" s="145"/>
      <c r="G57" s="68" t="s">
        <v>282</v>
      </c>
      <c r="H57" s="72" t="s">
        <v>283</v>
      </c>
      <c r="I57" s="73">
        <v>100000</v>
      </c>
      <c r="J57" s="73">
        <v>0</v>
      </c>
      <c r="K57" s="73">
        <v>100000</v>
      </c>
      <c r="L57" s="73">
        <f>F54</f>
        <v>0</v>
      </c>
    </row>
    <row r="58" spans="1:13" s="60" customFormat="1" ht="12">
      <c r="A58" s="147" t="str">
        <f>A53</f>
        <v>B.10.R</v>
      </c>
      <c r="B58" s="148" t="s">
        <v>70</v>
      </c>
      <c r="C58" s="149">
        <f>SUM(C54:C57)</f>
        <v>350000</v>
      </c>
      <c r="D58" s="149">
        <f t="shared" ref="D58:F58" si="25">SUM(D54:D57)</f>
        <v>0</v>
      </c>
      <c r="E58" s="149">
        <f>SUM(E54:E57)</f>
        <v>350000</v>
      </c>
      <c r="F58" s="149">
        <f t="shared" si="25"/>
        <v>214000</v>
      </c>
      <c r="G58" s="75" t="str">
        <f>G53</f>
        <v>B.10.P</v>
      </c>
      <c r="H58" s="78" t="s">
        <v>0</v>
      </c>
      <c r="I58" s="77">
        <f t="shared" ref="I58:K58" si="26">SUM(I54:I57)</f>
        <v>350000</v>
      </c>
      <c r="J58" s="77">
        <f t="shared" si="26"/>
        <v>0</v>
      </c>
      <c r="K58" s="77">
        <f t="shared" si="26"/>
        <v>350000</v>
      </c>
      <c r="L58" s="77">
        <f t="shared" ref="L58" si="27">SUM(L54:L57)</f>
        <v>214000</v>
      </c>
      <c r="M58" s="74">
        <f>L58-F58</f>
        <v>0</v>
      </c>
    </row>
    <row r="59" spans="1:13" s="60" customFormat="1" ht="12">
      <c r="A59" s="141" t="s">
        <v>284</v>
      </c>
      <c r="B59" s="142" t="s">
        <v>285</v>
      </c>
      <c r="C59" s="143">
        <v>0</v>
      </c>
      <c r="D59" s="143"/>
      <c r="E59" s="143">
        <v>0</v>
      </c>
      <c r="F59" s="143"/>
      <c r="G59" s="62" t="s">
        <v>286</v>
      </c>
      <c r="H59" s="65" t="s">
        <v>285</v>
      </c>
      <c r="I59" s="64">
        <v>0</v>
      </c>
      <c r="J59" s="64">
        <v>0</v>
      </c>
      <c r="K59" s="64">
        <v>0</v>
      </c>
      <c r="L59" s="64">
        <v>0</v>
      </c>
    </row>
    <row r="60" spans="1:13" s="60" customFormat="1" ht="12">
      <c r="A60" s="144" t="s">
        <v>287</v>
      </c>
      <c r="B60" s="83" t="s">
        <v>165</v>
      </c>
      <c r="C60" s="145">
        <v>100000</v>
      </c>
      <c r="D60" s="145">
        <v>0</v>
      </c>
      <c r="E60" s="145">
        <v>100000</v>
      </c>
      <c r="F60" s="145">
        <v>0</v>
      </c>
      <c r="G60" s="68" t="s">
        <v>288</v>
      </c>
      <c r="H60" s="72" t="s">
        <v>289</v>
      </c>
      <c r="I60" s="73">
        <v>12877000</v>
      </c>
      <c r="J60" s="73">
        <v>7138000</v>
      </c>
      <c r="K60" s="73">
        <v>12877000</v>
      </c>
      <c r="L60" s="73">
        <f>SUM(F61:F62)</f>
        <v>0</v>
      </c>
    </row>
    <row r="61" spans="1:13" s="61" customFormat="1" ht="12">
      <c r="A61" s="144" t="s">
        <v>290</v>
      </c>
      <c r="B61" s="83" t="s">
        <v>169</v>
      </c>
      <c r="C61" s="145">
        <v>2877000</v>
      </c>
      <c r="D61" s="145">
        <v>711396</v>
      </c>
      <c r="E61" s="145">
        <v>2877000</v>
      </c>
      <c r="F61" s="145">
        <v>0</v>
      </c>
      <c r="G61" s="68" t="s">
        <v>291</v>
      </c>
      <c r="H61" s="72" t="s">
        <v>292</v>
      </c>
      <c r="I61" s="73">
        <v>0</v>
      </c>
      <c r="J61" s="73">
        <v>0</v>
      </c>
      <c r="K61" s="73">
        <v>0</v>
      </c>
      <c r="L61" s="73">
        <v>0</v>
      </c>
    </row>
    <row r="62" spans="1:13" s="60" customFormat="1" ht="24">
      <c r="A62" s="144" t="s">
        <v>293</v>
      </c>
      <c r="B62" s="83" t="s">
        <v>173</v>
      </c>
      <c r="C62" s="145">
        <v>10000000</v>
      </c>
      <c r="D62" s="145">
        <v>6424000</v>
      </c>
      <c r="E62" s="145">
        <v>10000000</v>
      </c>
      <c r="F62" s="145">
        <v>0</v>
      </c>
      <c r="G62" s="68" t="s">
        <v>294</v>
      </c>
      <c r="H62" s="72" t="s">
        <v>171</v>
      </c>
      <c r="I62" s="73">
        <v>0</v>
      </c>
      <c r="J62" s="73">
        <v>0</v>
      </c>
      <c r="K62" s="73">
        <v>0</v>
      </c>
      <c r="L62" s="73">
        <v>0</v>
      </c>
    </row>
    <row r="63" spans="1:13" s="60" customFormat="1" ht="12">
      <c r="A63" s="144">
        <v>0</v>
      </c>
      <c r="B63" s="83">
        <v>0</v>
      </c>
      <c r="C63" s="145">
        <v>0</v>
      </c>
      <c r="D63" s="145">
        <v>0</v>
      </c>
      <c r="E63" s="145">
        <v>0</v>
      </c>
      <c r="F63" s="145">
        <v>0</v>
      </c>
      <c r="G63" s="68" t="s">
        <v>295</v>
      </c>
      <c r="H63" s="72" t="s">
        <v>296</v>
      </c>
      <c r="I63" s="73">
        <v>100000</v>
      </c>
      <c r="J63" s="73">
        <v>0</v>
      </c>
      <c r="K63" s="73">
        <v>100000</v>
      </c>
      <c r="L63" s="73">
        <f>F60</f>
        <v>0</v>
      </c>
    </row>
    <row r="64" spans="1:13" s="60" customFormat="1" ht="12">
      <c r="A64" s="147" t="str">
        <f>A59</f>
        <v>B.11.R</v>
      </c>
      <c r="B64" s="148" t="s">
        <v>70</v>
      </c>
      <c r="C64" s="149">
        <f>SUM(C60:C63)</f>
        <v>12977000</v>
      </c>
      <c r="D64" s="149">
        <f t="shared" ref="D64:F64" si="28">SUM(D60:D63)</f>
        <v>7135396</v>
      </c>
      <c r="E64" s="149">
        <f>SUM(E60:E63)</f>
        <v>12977000</v>
      </c>
      <c r="F64" s="149">
        <f t="shared" si="28"/>
        <v>0</v>
      </c>
      <c r="G64" s="75" t="str">
        <f>G59</f>
        <v>B.11.P</v>
      </c>
      <c r="H64" s="78" t="s">
        <v>0</v>
      </c>
      <c r="I64" s="77">
        <f t="shared" ref="I64:K64" si="29">SUM(I60:I63)</f>
        <v>12977000</v>
      </c>
      <c r="J64" s="77">
        <f t="shared" si="29"/>
        <v>7138000</v>
      </c>
      <c r="K64" s="77">
        <f t="shared" si="29"/>
        <v>12977000</v>
      </c>
      <c r="L64" s="77">
        <f t="shared" ref="L64" si="30">SUM(L60:L63)</f>
        <v>0</v>
      </c>
      <c r="M64" s="74">
        <f>L64-F64</f>
        <v>0</v>
      </c>
    </row>
    <row r="65" spans="1:13" s="60" customFormat="1" ht="12">
      <c r="A65" s="141" t="s">
        <v>297</v>
      </c>
      <c r="B65" s="142" t="s">
        <v>298</v>
      </c>
      <c r="C65" s="143">
        <v>0</v>
      </c>
      <c r="D65" s="143"/>
      <c r="E65" s="143">
        <v>0</v>
      </c>
      <c r="F65" s="143"/>
      <c r="G65" s="62" t="s">
        <v>299</v>
      </c>
      <c r="H65" s="65" t="s">
        <v>298</v>
      </c>
      <c r="I65" s="64">
        <v>0</v>
      </c>
      <c r="J65" s="64">
        <v>0</v>
      </c>
      <c r="K65" s="64">
        <v>0</v>
      </c>
      <c r="L65" s="64">
        <v>0</v>
      </c>
    </row>
    <row r="66" spans="1:13" s="60" customFormat="1" ht="24">
      <c r="A66" s="144" t="s">
        <v>300</v>
      </c>
      <c r="B66" s="83" t="s">
        <v>165</v>
      </c>
      <c r="C66" s="145">
        <v>1000000</v>
      </c>
      <c r="D66" s="145">
        <v>0</v>
      </c>
      <c r="E66" s="145">
        <v>1000000</v>
      </c>
      <c r="F66" s="145">
        <v>0</v>
      </c>
      <c r="G66" s="68" t="s">
        <v>301</v>
      </c>
      <c r="H66" s="72" t="s">
        <v>302</v>
      </c>
      <c r="I66" s="73">
        <v>2740000</v>
      </c>
      <c r="J66" s="73">
        <v>1426000</v>
      </c>
      <c r="K66" s="73">
        <v>2740000</v>
      </c>
      <c r="L66" s="73">
        <f>SUM(F67:F68)</f>
        <v>3886000</v>
      </c>
    </row>
    <row r="67" spans="1:13" s="61" customFormat="1" ht="24">
      <c r="A67" s="144" t="s">
        <v>303</v>
      </c>
      <c r="B67" s="83" t="s">
        <v>169</v>
      </c>
      <c r="C67" s="145">
        <v>240000</v>
      </c>
      <c r="D67" s="145">
        <v>139795</v>
      </c>
      <c r="E67" s="145">
        <v>240000</v>
      </c>
      <c r="F67" s="145">
        <v>254000</v>
      </c>
      <c r="G67" s="68" t="s">
        <v>304</v>
      </c>
      <c r="H67" s="72" t="s">
        <v>171</v>
      </c>
      <c r="I67" s="73">
        <v>0</v>
      </c>
      <c r="J67" s="73">
        <v>0</v>
      </c>
      <c r="K67" s="73">
        <v>0</v>
      </c>
      <c r="L67" s="73">
        <v>0</v>
      </c>
    </row>
    <row r="68" spans="1:13" s="60" customFormat="1" ht="12">
      <c r="A68" s="144" t="s">
        <v>305</v>
      </c>
      <c r="B68" s="83" t="s">
        <v>173</v>
      </c>
      <c r="C68" s="145">
        <v>2500000</v>
      </c>
      <c r="D68" s="145">
        <v>1286000</v>
      </c>
      <c r="E68" s="145">
        <v>2500000</v>
      </c>
      <c r="F68" s="145">
        <v>3632000</v>
      </c>
      <c r="G68" s="68" t="s">
        <v>306</v>
      </c>
      <c r="H68" s="72" t="s">
        <v>307</v>
      </c>
      <c r="I68" s="73">
        <v>1000000</v>
      </c>
      <c r="J68" s="73">
        <v>0</v>
      </c>
      <c r="K68" s="73">
        <v>1000000</v>
      </c>
      <c r="L68" s="73">
        <f>F66</f>
        <v>0</v>
      </c>
    </row>
    <row r="69" spans="1:13" s="60" customFormat="1" ht="12">
      <c r="A69" s="147" t="str">
        <f>A65</f>
        <v>B.12.R</v>
      </c>
      <c r="B69" s="148" t="s">
        <v>70</v>
      </c>
      <c r="C69" s="149">
        <f>SUM(C66:C68)</f>
        <v>3740000</v>
      </c>
      <c r="D69" s="149">
        <f t="shared" ref="D69:F69" si="31">SUM(D66:D68)</f>
        <v>1425795</v>
      </c>
      <c r="E69" s="149">
        <f>SUM(E66:E68)</f>
        <v>3740000</v>
      </c>
      <c r="F69" s="149">
        <f t="shared" si="31"/>
        <v>3886000</v>
      </c>
      <c r="G69" s="75" t="str">
        <f>G65</f>
        <v>B.12.P</v>
      </c>
      <c r="H69" s="78" t="s">
        <v>0</v>
      </c>
      <c r="I69" s="78">
        <f t="shared" ref="I69:K69" si="32">SUM(I66:I68)</f>
        <v>3740000</v>
      </c>
      <c r="J69" s="78">
        <f t="shared" si="32"/>
        <v>1426000</v>
      </c>
      <c r="K69" s="78">
        <f t="shared" si="32"/>
        <v>3740000</v>
      </c>
      <c r="L69" s="78">
        <f t="shared" ref="L69" si="33">SUM(L66:L68)</f>
        <v>3886000</v>
      </c>
      <c r="M69" s="74">
        <f>L69-F69</f>
        <v>0</v>
      </c>
    </row>
    <row r="70" spans="1:13" s="60" customFormat="1" ht="12">
      <c r="A70" s="141" t="s">
        <v>308</v>
      </c>
      <c r="B70" s="142" t="s">
        <v>309</v>
      </c>
      <c r="C70" s="143">
        <v>0</v>
      </c>
      <c r="D70" s="143">
        <v>0</v>
      </c>
      <c r="E70" s="143">
        <v>0</v>
      </c>
      <c r="F70" s="143">
        <v>0</v>
      </c>
      <c r="G70" s="62" t="s">
        <v>310</v>
      </c>
      <c r="H70" s="65" t="s">
        <v>311</v>
      </c>
      <c r="I70" s="64">
        <v>0</v>
      </c>
      <c r="J70" s="64">
        <v>0</v>
      </c>
      <c r="K70" s="64">
        <v>0</v>
      </c>
      <c r="L70" s="64">
        <v>0</v>
      </c>
    </row>
    <row r="71" spans="1:13" s="60" customFormat="1" ht="24">
      <c r="A71" s="144" t="s">
        <v>312</v>
      </c>
      <c r="B71" s="83" t="s">
        <v>165</v>
      </c>
      <c r="C71" s="145">
        <v>500000</v>
      </c>
      <c r="D71" s="145">
        <v>0</v>
      </c>
      <c r="E71" s="145">
        <v>500000</v>
      </c>
      <c r="F71" s="145">
        <v>0</v>
      </c>
      <c r="G71" s="68" t="s">
        <v>313</v>
      </c>
      <c r="H71" s="72" t="s">
        <v>314</v>
      </c>
      <c r="I71" s="73">
        <v>1149000</v>
      </c>
      <c r="J71" s="73">
        <v>15867000</v>
      </c>
      <c r="K71" s="73">
        <v>16000000</v>
      </c>
      <c r="L71" s="73">
        <f>SUM(F72:F73)</f>
        <v>2901000</v>
      </c>
    </row>
    <row r="72" spans="1:13" s="61" customFormat="1" ht="12">
      <c r="A72" s="144" t="s">
        <v>315</v>
      </c>
      <c r="B72" s="83" t="s">
        <v>169</v>
      </c>
      <c r="C72" s="145">
        <v>149000</v>
      </c>
      <c r="D72" s="145">
        <v>1852575</v>
      </c>
      <c r="E72" s="145">
        <v>1900000</v>
      </c>
      <c r="F72" s="145">
        <v>189000</v>
      </c>
      <c r="G72" s="68" t="s">
        <v>316</v>
      </c>
      <c r="H72" s="72" t="s">
        <v>317</v>
      </c>
      <c r="I72" s="73">
        <v>0</v>
      </c>
      <c r="J72" s="73">
        <v>0</v>
      </c>
      <c r="K72" s="73">
        <v>0</v>
      </c>
      <c r="L72" s="73">
        <v>0</v>
      </c>
    </row>
    <row r="73" spans="1:13" s="60" customFormat="1" ht="24">
      <c r="A73" s="144" t="s">
        <v>318</v>
      </c>
      <c r="B73" s="83" t="s">
        <v>173</v>
      </c>
      <c r="C73" s="145">
        <v>1000000</v>
      </c>
      <c r="D73" s="145">
        <v>13812000</v>
      </c>
      <c r="E73" s="145">
        <v>14000000</v>
      </c>
      <c r="F73" s="145">
        <v>2712000</v>
      </c>
      <c r="G73" s="68" t="s">
        <v>319</v>
      </c>
      <c r="H73" s="72" t="s">
        <v>171</v>
      </c>
      <c r="I73" s="73">
        <v>0</v>
      </c>
      <c r="J73" s="73">
        <v>0</v>
      </c>
      <c r="K73" s="73">
        <v>0</v>
      </c>
      <c r="L73" s="73">
        <v>0</v>
      </c>
    </row>
    <row r="74" spans="1:13" s="60" customFormat="1" ht="24">
      <c r="A74" s="144">
        <v>0</v>
      </c>
      <c r="B74" s="83">
        <v>0</v>
      </c>
      <c r="C74" s="145">
        <v>0</v>
      </c>
      <c r="D74" s="145">
        <v>0</v>
      </c>
      <c r="E74" s="145">
        <v>0</v>
      </c>
      <c r="F74" s="145">
        <v>0</v>
      </c>
      <c r="G74" s="68" t="s">
        <v>320</v>
      </c>
      <c r="H74" s="72" t="s">
        <v>321</v>
      </c>
      <c r="I74" s="73">
        <v>500000</v>
      </c>
      <c r="J74" s="73">
        <v>0</v>
      </c>
      <c r="K74" s="73">
        <v>500000</v>
      </c>
      <c r="L74" s="73">
        <f>F71</f>
        <v>0</v>
      </c>
    </row>
    <row r="75" spans="1:13" s="60" customFormat="1" ht="12">
      <c r="A75" s="147" t="str">
        <f>A70</f>
        <v>B.13.R</v>
      </c>
      <c r="B75" s="148" t="s">
        <v>70</v>
      </c>
      <c r="C75" s="149">
        <f>SUM(C71:C74)</f>
        <v>1649000</v>
      </c>
      <c r="D75" s="149">
        <f t="shared" ref="D75:F75" si="34">SUM(D71:D74)</f>
        <v>15664575</v>
      </c>
      <c r="E75" s="149">
        <f>SUM(E71:E74)</f>
        <v>16400000</v>
      </c>
      <c r="F75" s="149">
        <f t="shared" si="34"/>
        <v>2901000</v>
      </c>
      <c r="G75" s="75" t="str">
        <f>G70</f>
        <v>B.13.P</v>
      </c>
      <c r="H75" s="78" t="s">
        <v>0</v>
      </c>
      <c r="I75" s="77">
        <f t="shared" ref="I75:K75" si="35">SUM(I71:I74)</f>
        <v>1649000</v>
      </c>
      <c r="J75" s="77">
        <f t="shared" si="35"/>
        <v>15867000</v>
      </c>
      <c r="K75" s="77">
        <f t="shared" si="35"/>
        <v>16500000</v>
      </c>
      <c r="L75" s="77">
        <f t="shared" ref="L75" si="36">SUM(L71:L74)</f>
        <v>2901000</v>
      </c>
      <c r="M75" s="74">
        <f>L75-F75</f>
        <v>0</v>
      </c>
    </row>
    <row r="76" spans="1:13" s="60" customFormat="1" ht="12">
      <c r="A76" s="141" t="s">
        <v>322</v>
      </c>
      <c r="B76" s="142" t="s">
        <v>323</v>
      </c>
      <c r="C76" s="144">
        <v>0</v>
      </c>
      <c r="D76" s="144">
        <v>0</v>
      </c>
      <c r="E76" s="144">
        <v>0</v>
      </c>
      <c r="F76" s="144">
        <v>0</v>
      </c>
      <c r="G76" s="62" t="s">
        <v>324</v>
      </c>
      <c r="H76" s="65" t="s">
        <v>323</v>
      </c>
      <c r="I76" s="64">
        <v>0</v>
      </c>
      <c r="J76" s="64">
        <v>0</v>
      </c>
      <c r="K76" s="64">
        <v>0</v>
      </c>
      <c r="L76" s="64">
        <v>0</v>
      </c>
    </row>
    <row r="77" spans="1:13" s="60" customFormat="1" ht="24">
      <c r="A77" s="144" t="s">
        <v>325</v>
      </c>
      <c r="B77" s="83" t="s">
        <v>165</v>
      </c>
      <c r="C77" s="151">
        <v>1000000</v>
      </c>
      <c r="D77" s="145">
        <v>0</v>
      </c>
      <c r="E77" s="151">
        <v>1000000</v>
      </c>
      <c r="F77" s="151">
        <v>0</v>
      </c>
      <c r="G77" s="68" t="s">
        <v>326</v>
      </c>
      <c r="H77" s="72" t="s">
        <v>327</v>
      </c>
      <c r="I77" s="73">
        <v>116000000</v>
      </c>
      <c r="J77" s="73">
        <v>57064000</v>
      </c>
      <c r="K77" s="73">
        <v>116000000</v>
      </c>
      <c r="L77" s="73">
        <f>SUM(F78:F79)</f>
        <v>2371000</v>
      </c>
    </row>
    <row r="78" spans="1:13" s="60" customFormat="1" ht="12">
      <c r="A78" s="144" t="s">
        <v>328</v>
      </c>
      <c r="B78" s="83" t="s">
        <v>169</v>
      </c>
      <c r="C78" s="151">
        <v>6000000</v>
      </c>
      <c r="D78" s="145">
        <v>5996302</v>
      </c>
      <c r="E78" s="151">
        <v>6000000</v>
      </c>
      <c r="F78" s="151">
        <v>155000</v>
      </c>
      <c r="G78" s="68" t="s">
        <v>329</v>
      </c>
      <c r="H78" s="72" t="s">
        <v>330</v>
      </c>
      <c r="I78" s="73">
        <v>0</v>
      </c>
      <c r="J78" s="73">
        <v>0</v>
      </c>
      <c r="K78" s="73">
        <v>0</v>
      </c>
      <c r="L78" s="73">
        <v>0</v>
      </c>
    </row>
    <row r="79" spans="1:13" s="61" customFormat="1" ht="12">
      <c r="A79" s="144" t="s">
        <v>331</v>
      </c>
      <c r="B79" s="83" t="s">
        <v>173</v>
      </c>
      <c r="C79" s="151">
        <v>110000000</v>
      </c>
      <c r="D79" s="145">
        <v>50460000</v>
      </c>
      <c r="E79" s="151">
        <v>110000000</v>
      </c>
      <c r="F79" s="151">
        <v>2216000</v>
      </c>
      <c r="G79" s="68" t="s">
        <v>332</v>
      </c>
      <c r="H79" s="72" t="s">
        <v>333</v>
      </c>
      <c r="I79" s="73">
        <v>0</v>
      </c>
      <c r="J79" s="73">
        <v>0</v>
      </c>
      <c r="K79" s="73">
        <v>0</v>
      </c>
      <c r="L79" s="73">
        <v>0</v>
      </c>
    </row>
    <row r="80" spans="1:13" s="60" customFormat="1" ht="24">
      <c r="A80" s="144">
        <v>0</v>
      </c>
      <c r="B80" s="83">
        <v>0</v>
      </c>
      <c r="C80" s="144">
        <v>0</v>
      </c>
      <c r="D80" s="145">
        <v>0</v>
      </c>
      <c r="E80" s="144">
        <v>0</v>
      </c>
      <c r="F80" s="144">
        <v>0</v>
      </c>
      <c r="G80" s="68" t="s">
        <v>334</v>
      </c>
      <c r="H80" s="72" t="s">
        <v>171</v>
      </c>
      <c r="I80" s="73">
        <v>0</v>
      </c>
      <c r="J80" s="73">
        <v>0</v>
      </c>
      <c r="K80" s="73">
        <v>0</v>
      </c>
      <c r="L80" s="73">
        <v>0</v>
      </c>
    </row>
    <row r="81" spans="1:13" s="60" customFormat="1" ht="12">
      <c r="A81" s="144">
        <v>0</v>
      </c>
      <c r="B81" s="83">
        <v>0</v>
      </c>
      <c r="C81" s="144">
        <v>0</v>
      </c>
      <c r="D81" s="145">
        <v>0</v>
      </c>
      <c r="E81" s="144">
        <v>0</v>
      </c>
      <c r="F81" s="144">
        <v>0</v>
      </c>
      <c r="G81" s="68" t="s">
        <v>335</v>
      </c>
      <c r="H81" s="72" t="s">
        <v>336</v>
      </c>
      <c r="I81" s="73">
        <v>1000000</v>
      </c>
      <c r="J81" s="73">
        <v>0</v>
      </c>
      <c r="K81" s="73">
        <v>1000000</v>
      </c>
      <c r="L81" s="73">
        <f>F77</f>
        <v>0</v>
      </c>
    </row>
    <row r="82" spans="1:13" s="60" customFormat="1" ht="12">
      <c r="A82" s="147" t="str">
        <f>A76</f>
        <v>B.14.R</v>
      </c>
      <c r="B82" s="148" t="s">
        <v>70</v>
      </c>
      <c r="C82" s="149">
        <f>SUM(C76:C81)</f>
        <v>117000000</v>
      </c>
      <c r="D82" s="149">
        <f t="shared" ref="D82:F82" si="37">SUM(D76:D81)</f>
        <v>56456302</v>
      </c>
      <c r="E82" s="149">
        <f>SUM(E76:E81)</f>
        <v>117000000</v>
      </c>
      <c r="F82" s="149">
        <f t="shared" si="37"/>
        <v>2371000</v>
      </c>
      <c r="G82" s="75" t="str">
        <f>G76</f>
        <v>B.14.P</v>
      </c>
      <c r="H82" s="78" t="s">
        <v>0</v>
      </c>
      <c r="I82" s="77">
        <f t="shared" ref="I82:K82" si="38">SUM(I77:I81)</f>
        <v>117000000</v>
      </c>
      <c r="J82" s="77">
        <f t="shared" si="38"/>
        <v>57064000</v>
      </c>
      <c r="K82" s="77">
        <f t="shared" si="38"/>
        <v>117000000</v>
      </c>
      <c r="L82" s="77">
        <f t="shared" ref="L82" si="39">SUM(L77:L81)</f>
        <v>2371000</v>
      </c>
      <c r="M82" s="74">
        <f>L82-F82</f>
        <v>0</v>
      </c>
    </row>
    <row r="83" spans="1:13" s="60" customFormat="1" ht="12">
      <c r="A83" s="144">
        <v>0</v>
      </c>
      <c r="B83" s="144">
        <v>0</v>
      </c>
      <c r="C83" s="145">
        <v>0</v>
      </c>
      <c r="D83" s="144">
        <v>0</v>
      </c>
      <c r="E83" s="145">
        <v>0</v>
      </c>
      <c r="F83" s="145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</row>
    <row r="84" spans="1:13" s="60" customFormat="1" ht="12">
      <c r="A84" s="141" t="s">
        <v>337</v>
      </c>
      <c r="B84" s="154" t="s">
        <v>6</v>
      </c>
      <c r="C84" s="143">
        <v>0</v>
      </c>
      <c r="D84" s="141">
        <v>0</v>
      </c>
      <c r="E84" s="143">
        <v>0</v>
      </c>
      <c r="F84" s="143">
        <v>0</v>
      </c>
      <c r="G84" s="62" t="s">
        <v>338</v>
      </c>
      <c r="H84" s="65" t="s">
        <v>6</v>
      </c>
      <c r="I84" s="64">
        <v>0</v>
      </c>
      <c r="J84" s="64">
        <v>0</v>
      </c>
      <c r="K84" s="64">
        <v>0</v>
      </c>
      <c r="L84" s="64">
        <v>0</v>
      </c>
    </row>
    <row r="85" spans="1:13" s="61" customFormat="1" ht="24">
      <c r="A85" s="144" t="s">
        <v>339</v>
      </c>
      <c r="B85" s="83" t="s">
        <v>165</v>
      </c>
      <c r="C85" s="145">
        <v>500000</v>
      </c>
      <c r="D85" s="145">
        <v>0</v>
      </c>
      <c r="E85" s="145">
        <v>500000</v>
      </c>
      <c r="F85" s="145">
        <v>0</v>
      </c>
      <c r="G85" s="68" t="s">
        <v>340</v>
      </c>
      <c r="H85" s="72" t="s">
        <v>341</v>
      </c>
      <c r="I85" s="73">
        <v>343000</v>
      </c>
      <c r="J85" s="73">
        <v>143000</v>
      </c>
      <c r="K85" s="73">
        <v>343000</v>
      </c>
      <c r="L85" s="73">
        <f>SUM(F86:F87)</f>
        <v>2385000</v>
      </c>
    </row>
    <row r="86" spans="1:13" s="60" customFormat="1" ht="24">
      <c r="A86" s="144" t="s">
        <v>342</v>
      </c>
      <c r="B86" s="83" t="s">
        <v>169</v>
      </c>
      <c r="C86" s="145">
        <v>53000</v>
      </c>
      <c r="D86" s="145">
        <v>14023</v>
      </c>
      <c r="E86" s="145">
        <v>53000</v>
      </c>
      <c r="F86" s="145">
        <v>156000</v>
      </c>
      <c r="G86" s="68" t="s">
        <v>343</v>
      </c>
      <c r="H86" s="72" t="s">
        <v>344</v>
      </c>
      <c r="I86" s="73">
        <v>0</v>
      </c>
      <c r="J86" s="73">
        <v>0</v>
      </c>
      <c r="K86" s="73">
        <v>0</v>
      </c>
      <c r="L86" s="73">
        <v>0</v>
      </c>
    </row>
    <row r="87" spans="1:13" s="60" customFormat="1" ht="24">
      <c r="A87" s="144" t="s">
        <v>345</v>
      </c>
      <c r="B87" s="83" t="s">
        <v>173</v>
      </c>
      <c r="C87" s="145">
        <v>290000</v>
      </c>
      <c r="D87" s="145">
        <v>129000</v>
      </c>
      <c r="E87" s="145">
        <v>290000</v>
      </c>
      <c r="F87" s="145">
        <v>2229000</v>
      </c>
      <c r="G87" s="68" t="s">
        <v>346</v>
      </c>
      <c r="H87" s="72" t="s">
        <v>171</v>
      </c>
      <c r="I87" s="73">
        <v>0</v>
      </c>
      <c r="J87" s="73">
        <v>0</v>
      </c>
      <c r="K87" s="73">
        <v>0</v>
      </c>
      <c r="L87" s="73">
        <v>0</v>
      </c>
    </row>
    <row r="88" spans="1:13" s="60" customFormat="1" ht="24">
      <c r="A88" s="144">
        <v>0</v>
      </c>
      <c r="B88" s="83">
        <v>0</v>
      </c>
      <c r="C88" s="145">
        <v>0</v>
      </c>
      <c r="D88" s="145">
        <v>0</v>
      </c>
      <c r="E88" s="145">
        <v>0</v>
      </c>
      <c r="F88" s="145">
        <v>0</v>
      </c>
      <c r="G88" s="68" t="s">
        <v>347</v>
      </c>
      <c r="H88" s="72" t="s">
        <v>348</v>
      </c>
      <c r="I88" s="73">
        <v>500000</v>
      </c>
      <c r="J88" s="73">
        <v>0</v>
      </c>
      <c r="K88" s="73">
        <v>500000</v>
      </c>
      <c r="L88" s="73">
        <f>F85</f>
        <v>0</v>
      </c>
    </row>
    <row r="89" spans="1:13" s="60" customFormat="1" ht="12">
      <c r="A89" s="147" t="str">
        <f>A84</f>
        <v>B.15.R</v>
      </c>
      <c r="B89" s="148" t="s">
        <v>70</v>
      </c>
      <c r="C89" s="149">
        <f>SUM(C85:C88)</f>
        <v>843000</v>
      </c>
      <c r="D89" s="149">
        <f t="shared" ref="D89:F89" si="40">SUM(D85:D88)</f>
        <v>143023</v>
      </c>
      <c r="E89" s="149">
        <f>SUM(E85:E88)</f>
        <v>843000</v>
      </c>
      <c r="F89" s="149">
        <f t="shared" si="40"/>
        <v>2385000</v>
      </c>
      <c r="G89" s="75" t="str">
        <f>G84</f>
        <v>B.15.P</v>
      </c>
      <c r="H89" s="78" t="s">
        <v>0</v>
      </c>
      <c r="I89" s="77">
        <f t="shared" ref="I89:K89" si="41">SUM(I85:I88)</f>
        <v>843000</v>
      </c>
      <c r="J89" s="77">
        <f t="shared" si="41"/>
        <v>143000</v>
      </c>
      <c r="K89" s="77">
        <f t="shared" si="41"/>
        <v>843000</v>
      </c>
      <c r="L89" s="77">
        <f t="shared" ref="L89" si="42">SUM(L85:L88)</f>
        <v>2385000</v>
      </c>
      <c r="M89" s="74">
        <f>L89-F89</f>
        <v>0</v>
      </c>
    </row>
    <row r="90" spans="1:13" s="60" customFormat="1" ht="12">
      <c r="A90" s="141" t="s">
        <v>349</v>
      </c>
      <c r="B90" s="142" t="s">
        <v>350</v>
      </c>
      <c r="C90" s="143">
        <v>0</v>
      </c>
      <c r="D90" s="143">
        <v>0</v>
      </c>
      <c r="E90" s="143">
        <v>0</v>
      </c>
      <c r="F90" s="143">
        <v>0</v>
      </c>
      <c r="G90" s="62" t="s">
        <v>351</v>
      </c>
      <c r="H90" s="65" t="s">
        <v>350</v>
      </c>
      <c r="I90" s="64">
        <v>0</v>
      </c>
      <c r="J90" s="64">
        <v>0</v>
      </c>
      <c r="K90" s="64">
        <v>0</v>
      </c>
      <c r="L90" s="64">
        <v>0</v>
      </c>
    </row>
    <row r="91" spans="1:13" s="60" customFormat="1" ht="12">
      <c r="A91" s="144" t="s">
        <v>352</v>
      </c>
      <c r="B91" s="83" t="s">
        <v>169</v>
      </c>
      <c r="C91" s="145">
        <v>0</v>
      </c>
      <c r="D91" s="145">
        <v>0</v>
      </c>
      <c r="E91" s="145">
        <v>0</v>
      </c>
      <c r="F91" s="145"/>
      <c r="G91" s="68" t="s">
        <v>353</v>
      </c>
      <c r="H91" s="72" t="s">
        <v>354</v>
      </c>
      <c r="I91" s="73">
        <v>0</v>
      </c>
      <c r="J91" s="73">
        <v>0</v>
      </c>
      <c r="K91" s="73">
        <v>0</v>
      </c>
      <c r="L91" s="73">
        <v>0</v>
      </c>
    </row>
    <row r="92" spans="1:13" s="60" customFormat="1" ht="12">
      <c r="A92" s="144" t="s">
        <v>355</v>
      </c>
      <c r="B92" s="83" t="s">
        <v>173</v>
      </c>
      <c r="C92" s="145">
        <v>0</v>
      </c>
      <c r="D92" s="145">
        <v>0</v>
      </c>
      <c r="E92" s="145">
        <v>0</v>
      </c>
      <c r="F92" s="145"/>
      <c r="G92" s="68" t="s">
        <v>356</v>
      </c>
      <c r="H92" s="72" t="s">
        <v>357</v>
      </c>
      <c r="I92" s="73">
        <v>1000000</v>
      </c>
      <c r="J92" s="73">
        <v>1544140</v>
      </c>
      <c r="K92" s="73">
        <v>1600000</v>
      </c>
      <c r="L92" s="73">
        <v>1600000</v>
      </c>
    </row>
    <row r="93" spans="1:13" s="60" customFormat="1" ht="12">
      <c r="A93" s="144" t="s">
        <v>358</v>
      </c>
      <c r="B93" s="83" t="s">
        <v>359</v>
      </c>
      <c r="C93" s="145">
        <v>50000</v>
      </c>
      <c r="D93" s="145">
        <v>103005</v>
      </c>
      <c r="E93" s="145">
        <v>110000</v>
      </c>
      <c r="F93" s="145">
        <v>150000</v>
      </c>
      <c r="G93" s="68" t="s">
        <v>360</v>
      </c>
      <c r="H93" s="72" t="s">
        <v>361</v>
      </c>
      <c r="I93" s="73">
        <v>1000000</v>
      </c>
      <c r="J93" s="73">
        <v>35310</v>
      </c>
      <c r="K93" s="73">
        <v>1000000</v>
      </c>
      <c r="L93" s="73">
        <v>500000</v>
      </c>
    </row>
    <row r="94" spans="1:13" s="60" customFormat="1" ht="36">
      <c r="A94" s="144" t="s">
        <v>362</v>
      </c>
      <c r="B94" s="83" t="s">
        <v>363</v>
      </c>
      <c r="C94" s="145">
        <v>50000</v>
      </c>
      <c r="D94" s="145">
        <v>97075</v>
      </c>
      <c r="E94" s="145">
        <v>100000</v>
      </c>
      <c r="F94" s="145">
        <v>150000</v>
      </c>
      <c r="G94" s="68" t="s">
        <v>364</v>
      </c>
      <c r="H94" s="72" t="s">
        <v>365</v>
      </c>
      <c r="I94" s="73">
        <v>300000</v>
      </c>
      <c r="J94" s="73">
        <v>2000</v>
      </c>
      <c r="K94" s="73">
        <v>300000</v>
      </c>
      <c r="L94" s="73">
        <v>300000</v>
      </c>
    </row>
    <row r="95" spans="1:13" s="60" customFormat="1" ht="24">
      <c r="A95" s="144" t="s">
        <v>366</v>
      </c>
      <c r="B95" s="83" t="s">
        <v>367</v>
      </c>
      <c r="C95" s="145">
        <v>0</v>
      </c>
      <c r="D95" s="145">
        <v>16108</v>
      </c>
      <c r="E95" s="145">
        <v>20000</v>
      </c>
      <c r="F95" s="145">
        <v>20000</v>
      </c>
      <c r="G95" s="68" t="s">
        <v>368</v>
      </c>
      <c r="H95" s="72" t="s">
        <v>369</v>
      </c>
      <c r="I95" s="73">
        <v>100000</v>
      </c>
      <c r="J95" s="73">
        <v>0</v>
      </c>
      <c r="K95" s="73">
        <v>100000</v>
      </c>
      <c r="L95" s="73">
        <v>100000</v>
      </c>
    </row>
    <row r="96" spans="1:13" s="60" customFormat="1" ht="36">
      <c r="A96" s="144" t="s">
        <v>370</v>
      </c>
      <c r="B96" s="83" t="s">
        <v>371</v>
      </c>
      <c r="C96" s="145">
        <v>0</v>
      </c>
      <c r="D96" s="145">
        <v>255530</v>
      </c>
      <c r="E96" s="145">
        <v>300000</v>
      </c>
      <c r="F96" s="145">
        <v>400000</v>
      </c>
      <c r="G96" s="68" t="s">
        <v>372</v>
      </c>
      <c r="H96" s="72" t="s">
        <v>373</v>
      </c>
      <c r="I96" s="73">
        <v>700000</v>
      </c>
      <c r="J96" s="73">
        <v>0</v>
      </c>
      <c r="K96" s="73">
        <v>700000</v>
      </c>
      <c r="L96" s="73">
        <v>700000</v>
      </c>
    </row>
    <row r="97" spans="1:13" s="60" customFormat="1" ht="12">
      <c r="A97" s="144" t="s">
        <v>374</v>
      </c>
      <c r="B97" s="83" t="s">
        <v>375</v>
      </c>
      <c r="C97" s="145">
        <v>10000</v>
      </c>
      <c r="D97" s="145">
        <v>16000</v>
      </c>
      <c r="E97" s="145">
        <v>20000</v>
      </c>
      <c r="F97" s="145">
        <v>20000</v>
      </c>
      <c r="G97" s="68" t="s">
        <v>376</v>
      </c>
      <c r="H97" s="72" t="s">
        <v>377</v>
      </c>
      <c r="I97" s="73">
        <v>1700000</v>
      </c>
      <c r="J97" s="73">
        <v>0</v>
      </c>
      <c r="K97" s="73">
        <v>1700000</v>
      </c>
      <c r="L97" s="73">
        <v>1700000</v>
      </c>
    </row>
    <row r="98" spans="1:13" s="60" customFormat="1" ht="24">
      <c r="A98" s="144" t="s">
        <v>378</v>
      </c>
      <c r="B98" s="83" t="s">
        <v>379</v>
      </c>
      <c r="C98" s="145">
        <v>0</v>
      </c>
      <c r="D98" s="145">
        <v>8470</v>
      </c>
      <c r="E98" s="145">
        <v>10000</v>
      </c>
      <c r="F98" s="145">
        <v>10000</v>
      </c>
      <c r="G98" s="68" t="s">
        <v>380</v>
      </c>
      <c r="H98" s="69" t="s">
        <v>381</v>
      </c>
      <c r="I98" s="73">
        <v>0</v>
      </c>
      <c r="J98" s="73">
        <v>0</v>
      </c>
      <c r="K98" s="73">
        <v>0</v>
      </c>
      <c r="L98" s="73">
        <v>0</v>
      </c>
    </row>
    <row r="99" spans="1:13" s="61" customFormat="1" ht="24">
      <c r="A99" s="144" t="s">
        <v>382</v>
      </c>
      <c r="B99" s="83" t="s">
        <v>383</v>
      </c>
      <c r="C99" s="145">
        <v>50000</v>
      </c>
      <c r="D99" s="145">
        <v>50000</v>
      </c>
      <c r="E99" s="145">
        <v>50000</v>
      </c>
      <c r="F99" s="145">
        <v>100000</v>
      </c>
      <c r="G99" s="68" t="s">
        <v>384</v>
      </c>
      <c r="H99" s="72" t="s">
        <v>385</v>
      </c>
      <c r="I99" s="73">
        <v>0</v>
      </c>
      <c r="J99" s="73">
        <v>4950</v>
      </c>
      <c r="K99" s="73">
        <v>10000</v>
      </c>
      <c r="L99" s="73">
        <v>10000</v>
      </c>
    </row>
    <row r="100" spans="1:13" s="60" customFormat="1" ht="12">
      <c r="A100" s="144" t="s">
        <v>386</v>
      </c>
      <c r="B100" s="83" t="s">
        <v>387</v>
      </c>
      <c r="C100" s="145">
        <v>50000</v>
      </c>
      <c r="D100" s="145">
        <v>84000</v>
      </c>
      <c r="E100" s="145">
        <v>100000</v>
      </c>
      <c r="F100" s="145">
        <v>100000</v>
      </c>
      <c r="G100" s="68" t="s">
        <v>388</v>
      </c>
      <c r="H100" s="72" t="s">
        <v>389</v>
      </c>
      <c r="I100" s="73">
        <v>0</v>
      </c>
      <c r="J100" s="73">
        <v>0</v>
      </c>
      <c r="K100" s="73">
        <v>0</v>
      </c>
      <c r="L100" s="73">
        <v>0</v>
      </c>
    </row>
    <row r="101" spans="1:13" s="60" customFormat="1" ht="24">
      <c r="A101" s="144" t="s">
        <v>390</v>
      </c>
      <c r="B101" s="83" t="s">
        <v>391</v>
      </c>
      <c r="C101" s="145">
        <v>0</v>
      </c>
      <c r="D101" s="145">
        <v>0</v>
      </c>
      <c r="E101" s="145">
        <v>0</v>
      </c>
      <c r="F101" s="145">
        <v>0</v>
      </c>
      <c r="G101" s="68">
        <v>0</v>
      </c>
      <c r="H101" s="68">
        <v>0</v>
      </c>
      <c r="I101" s="145">
        <v>0</v>
      </c>
      <c r="J101" s="73"/>
      <c r="K101" s="145">
        <v>0</v>
      </c>
      <c r="L101" s="73">
        <v>0</v>
      </c>
    </row>
    <row r="102" spans="1:13" s="60" customFormat="1" ht="12">
      <c r="A102" s="147" t="str">
        <f>A90</f>
        <v>B.17.R</v>
      </c>
      <c r="B102" s="148" t="s">
        <v>70</v>
      </c>
      <c r="C102" s="149">
        <f>SUM(C91:C101)</f>
        <v>210000</v>
      </c>
      <c r="D102" s="149">
        <f t="shared" ref="D102:F102" si="43">SUM(D91:D101)</f>
        <v>630188</v>
      </c>
      <c r="E102" s="149">
        <f>SUM(E91:E101)</f>
        <v>710000</v>
      </c>
      <c r="F102" s="149">
        <f t="shared" si="43"/>
        <v>950000</v>
      </c>
      <c r="G102" s="75" t="str">
        <f>G90</f>
        <v>B.17.P</v>
      </c>
      <c r="H102" s="78" t="s">
        <v>0</v>
      </c>
      <c r="I102" s="77">
        <f t="shared" ref="I102:K102" si="44">SUM(I91:I101)</f>
        <v>4800000</v>
      </c>
      <c r="J102" s="77">
        <f t="shared" si="44"/>
        <v>1586400</v>
      </c>
      <c r="K102" s="77">
        <f t="shared" si="44"/>
        <v>5410000</v>
      </c>
      <c r="L102" s="77">
        <f>SUM(L91:L101)</f>
        <v>4910000</v>
      </c>
      <c r="M102" s="74">
        <f>L102-F102</f>
        <v>3960000</v>
      </c>
    </row>
    <row r="103" spans="1:13" s="60" customFormat="1" ht="12">
      <c r="A103" s="141" t="s">
        <v>392</v>
      </c>
      <c r="B103" s="142" t="s">
        <v>393</v>
      </c>
      <c r="C103" s="143">
        <v>0</v>
      </c>
      <c r="D103" s="143">
        <v>0</v>
      </c>
      <c r="E103" s="143">
        <v>0</v>
      </c>
      <c r="F103" s="143">
        <v>0</v>
      </c>
      <c r="G103" s="62" t="s">
        <v>839</v>
      </c>
      <c r="H103" s="65" t="s">
        <v>394</v>
      </c>
      <c r="I103" s="64">
        <v>0</v>
      </c>
      <c r="J103" s="64">
        <v>0</v>
      </c>
      <c r="K103" s="64">
        <v>0</v>
      </c>
      <c r="L103" s="64">
        <v>0</v>
      </c>
    </row>
    <row r="104" spans="1:13" s="61" customFormat="1" ht="12">
      <c r="A104" s="144" t="s">
        <v>395</v>
      </c>
      <c r="B104" s="83" t="s">
        <v>165</v>
      </c>
      <c r="C104" s="145">
        <v>1000000</v>
      </c>
      <c r="D104" s="145">
        <v>0</v>
      </c>
      <c r="E104" s="145">
        <v>1000000</v>
      </c>
      <c r="F104" s="145">
        <v>0</v>
      </c>
      <c r="G104" s="68" t="s">
        <v>396</v>
      </c>
      <c r="H104" s="72" t="s">
        <v>397</v>
      </c>
      <c r="I104" s="73">
        <v>1400000</v>
      </c>
      <c r="J104" s="73">
        <v>293000</v>
      </c>
      <c r="K104" s="73">
        <v>1400000</v>
      </c>
      <c r="L104" s="73">
        <f>SUM(F105:F106)</f>
        <v>1241000</v>
      </c>
    </row>
    <row r="105" spans="1:13" s="60" customFormat="1" ht="24">
      <c r="A105" s="144" t="s">
        <v>398</v>
      </c>
      <c r="B105" s="83" t="s">
        <v>169</v>
      </c>
      <c r="C105" s="145">
        <v>100000</v>
      </c>
      <c r="D105" s="145">
        <v>31799</v>
      </c>
      <c r="E105" s="145">
        <v>100000</v>
      </c>
      <c r="F105" s="145">
        <v>81000</v>
      </c>
      <c r="G105" s="68" t="s">
        <v>399</v>
      </c>
      <c r="H105" s="72" t="s">
        <v>171</v>
      </c>
      <c r="I105" s="73">
        <v>0</v>
      </c>
      <c r="J105" s="73">
        <v>0</v>
      </c>
      <c r="K105" s="73">
        <v>0</v>
      </c>
      <c r="L105" s="73">
        <v>0</v>
      </c>
    </row>
    <row r="106" spans="1:13" s="60" customFormat="1" ht="12">
      <c r="A106" s="144" t="s">
        <v>400</v>
      </c>
      <c r="B106" s="83" t="s">
        <v>173</v>
      </c>
      <c r="C106" s="145">
        <v>1300000</v>
      </c>
      <c r="D106" s="145">
        <v>259000</v>
      </c>
      <c r="E106" s="145">
        <v>1300000</v>
      </c>
      <c r="F106" s="145">
        <v>1160000</v>
      </c>
      <c r="G106" s="68" t="s">
        <v>401</v>
      </c>
      <c r="H106" s="72" t="s">
        <v>402</v>
      </c>
      <c r="I106" s="73">
        <v>1000000</v>
      </c>
      <c r="J106" s="73">
        <v>0</v>
      </c>
      <c r="K106" s="73">
        <v>1000000</v>
      </c>
      <c r="L106" s="73">
        <f>F104</f>
        <v>0</v>
      </c>
    </row>
    <row r="107" spans="1:13" s="60" customFormat="1" ht="12">
      <c r="A107" s="147" t="str">
        <f>A103</f>
        <v>B.19.R</v>
      </c>
      <c r="B107" s="148" t="s">
        <v>70</v>
      </c>
      <c r="C107" s="149">
        <f>SUM(C104:C106)</f>
        <v>2400000</v>
      </c>
      <c r="D107" s="149">
        <f t="shared" ref="D107:F107" si="45">SUM(D104:D106)</f>
        <v>290799</v>
      </c>
      <c r="E107" s="149">
        <f>SUM(E104:E106)</f>
        <v>2400000</v>
      </c>
      <c r="F107" s="149">
        <f t="shared" si="45"/>
        <v>1241000</v>
      </c>
      <c r="G107" s="75" t="str">
        <f>G103</f>
        <v>B.19.P</v>
      </c>
      <c r="H107" s="78" t="s">
        <v>0</v>
      </c>
      <c r="I107" s="77">
        <f t="shared" ref="I107:K107" si="46">SUM(I104:I106)</f>
        <v>2400000</v>
      </c>
      <c r="J107" s="77">
        <f t="shared" si="46"/>
        <v>293000</v>
      </c>
      <c r="K107" s="77">
        <f t="shared" si="46"/>
        <v>2400000</v>
      </c>
      <c r="L107" s="77">
        <f t="shared" ref="L107" si="47">SUM(L104:L106)</f>
        <v>1241000</v>
      </c>
      <c r="M107" s="74">
        <f>L107-F107</f>
        <v>0</v>
      </c>
    </row>
    <row r="108" spans="1:13" s="60" customFormat="1" ht="12">
      <c r="A108" s="141" t="s">
        <v>403</v>
      </c>
      <c r="B108" s="142" t="s">
        <v>404</v>
      </c>
      <c r="C108" s="143">
        <v>0</v>
      </c>
      <c r="D108" s="143">
        <v>0</v>
      </c>
      <c r="E108" s="143">
        <v>0</v>
      </c>
      <c r="F108" s="143">
        <v>0</v>
      </c>
      <c r="G108" s="62" t="s">
        <v>405</v>
      </c>
      <c r="H108" s="65" t="s">
        <v>404</v>
      </c>
      <c r="I108" s="64">
        <v>0</v>
      </c>
      <c r="J108" s="64">
        <v>0</v>
      </c>
      <c r="K108" s="64">
        <v>0</v>
      </c>
      <c r="L108" s="64">
        <v>0</v>
      </c>
    </row>
    <row r="109" spans="1:13" s="61" customFormat="1" ht="24">
      <c r="A109" s="144" t="s">
        <v>406</v>
      </c>
      <c r="B109" s="83" t="s">
        <v>165</v>
      </c>
      <c r="C109" s="145">
        <v>1000000</v>
      </c>
      <c r="D109" s="145">
        <v>0</v>
      </c>
      <c r="E109" s="145">
        <v>1000000</v>
      </c>
      <c r="F109" s="145">
        <v>0</v>
      </c>
      <c r="G109" s="68" t="s">
        <v>407</v>
      </c>
      <c r="H109" s="72" t="s">
        <v>408</v>
      </c>
      <c r="I109" s="73">
        <v>891000</v>
      </c>
      <c r="J109" s="73">
        <v>293000</v>
      </c>
      <c r="K109" s="73">
        <v>891000</v>
      </c>
      <c r="L109" s="73">
        <f>SUM(F110:F111)</f>
        <v>775000</v>
      </c>
    </row>
    <row r="110" spans="1:13" s="60" customFormat="1" ht="12">
      <c r="A110" s="144" t="s">
        <v>409</v>
      </c>
      <c r="B110" s="83" t="s">
        <v>169</v>
      </c>
      <c r="C110" s="145">
        <v>90000</v>
      </c>
      <c r="D110" s="145">
        <v>31799</v>
      </c>
      <c r="E110" s="145">
        <v>90000</v>
      </c>
      <c r="F110" s="145">
        <v>50000</v>
      </c>
      <c r="G110" s="68" t="s">
        <v>410</v>
      </c>
      <c r="H110" s="72" t="s">
        <v>411</v>
      </c>
      <c r="I110" s="73">
        <v>0</v>
      </c>
      <c r="J110" s="73">
        <v>0</v>
      </c>
      <c r="K110" s="73">
        <v>0</v>
      </c>
      <c r="L110" s="73">
        <v>0</v>
      </c>
    </row>
    <row r="111" spans="1:13" s="60" customFormat="1" ht="24">
      <c r="A111" s="144" t="s">
        <v>412</v>
      </c>
      <c r="B111" s="83" t="s">
        <v>173</v>
      </c>
      <c r="C111" s="145">
        <v>801000</v>
      </c>
      <c r="D111" s="145">
        <v>259000</v>
      </c>
      <c r="E111" s="145">
        <v>801000</v>
      </c>
      <c r="F111" s="145">
        <v>725000</v>
      </c>
      <c r="G111" s="68" t="s">
        <v>413</v>
      </c>
      <c r="H111" s="72" t="s">
        <v>171</v>
      </c>
      <c r="I111" s="73">
        <v>0</v>
      </c>
      <c r="J111" s="73">
        <v>0</v>
      </c>
      <c r="K111" s="73">
        <v>0</v>
      </c>
      <c r="L111" s="73">
        <v>0</v>
      </c>
    </row>
    <row r="112" spans="1:13" s="60" customFormat="1" ht="12">
      <c r="A112" s="144">
        <v>0</v>
      </c>
      <c r="B112" s="83">
        <v>0</v>
      </c>
      <c r="C112" s="145">
        <v>0</v>
      </c>
      <c r="D112" s="145">
        <v>0</v>
      </c>
      <c r="E112" s="145">
        <v>0</v>
      </c>
      <c r="F112" s="145">
        <v>0</v>
      </c>
      <c r="G112" s="68" t="s">
        <v>414</v>
      </c>
      <c r="H112" s="72" t="s">
        <v>415</v>
      </c>
      <c r="I112" s="73">
        <v>1000000</v>
      </c>
      <c r="J112" s="73">
        <v>0</v>
      </c>
      <c r="K112" s="73">
        <v>1000000</v>
      </c>
      <c r="L112" s="73">
        <f>F109</f>
        <v>0</v>
      </c>
    </row>
    <row r="113" spans="1:13" s="60" customFormat="1" ht="12">
      <c r="A113" s="147" t="str">
        <f>A108</f>
        <v>B.20.R</v>
      </c>
      <c r="B113" s="148" t="s">
        <v>70</v>
      </c>
      <c r="C113" s="155">
        <f>SUM(C109:C111)</f>
        <v>1891000</v>
      </c>
      <c r="D113" s="155">
        <f t="shared" ref="D113:F113" si="48">SUM(D109:D111)</f>
        <v>290799</v>
      </c>
      <c r="E113" s="155">
        <f>SUM(E109:E111)</f>
        <v>1891000</v>
      </c>
      <c r="F113" s="155">
        <f t="shared" si="48"/>
        <v>775000</v>
      </c>
      <c r="G113" s="75" t="str">
        <f>G108</f>
        <v>B.20.P</v>
      </c>
      <c r="H113" s="78" t="s">
        <v>0</v>
      </c>
      <c r="I113" s="84">
        <f t="shared" ref="I113:K113" si="49">SUM(I109:I112)</f>
        <v>1891000</v>
      </c>
      <c r="J113" s="84">
        <f t="shared" si="49"/>
        <v>293000</v>
      </c>
      <c r="K113" s="84">
        <f t="shared" si="49"/>
        <v>1891000</v>
      </c>
      <c r="L113" s="84">
        <f>SUM(L109:L112)</f>
        <v>775000</v>
      </c>
      <c r="M113" s="74">
        <f>L113-F113</f>
        <v>0</v>
      </c>
    </row>
    <row r="114" spans="1:13" s="60" customFormat="1" ht="12">
      <c r="A114" s="141" t="s">
        <v>416</v>
      </c>
      <c r="B114" s="142" t="s">
        <v>417</v>
      </c>
      <c r="C114" s="143">
        <v>0</v>
      </c>
      <c r="D114" s="143"/>
      <c r="E114" s="143">
        <v>0</v>
      </c>
      <c r="F114" s="143"/>
      <c r="G114" s="62" t="s">
        <v>418</v>
      </c>
      <c r="H114" s="65" t="s">
        <v>417</v>
      </c>
      <c r="I114" s="64">
        <v>0</v>
      </c>
      <c r="J114" s="64">
        <v>0</v>
      </c>
      <c r="K114" s="64">
        <v>0</v>
      </c>
      <c r="L114" s="64">
        <v>0</v>
      </c>
    </row>
    <row r="115" spans="1:13" s="61" customFormat="1" ht="12">
      <c r="A115" s="144" t="s">
        <v>419</v>
      </c>
      <c r="B115" s="83" t="s">
        <v>165</v>
      </c>
      <c r="C115" s="145">
        <v>1000000</v>
      </c>
      <c r="D115" s="145">
        <v>0</v>
      </c>
      <c r="E115" s="145">
        <v>1000000</v>
      </c>
      <c r="F115" s="145">
        <v>0</v>
      </c>
      <c r="G115" s="68" t="s">
        <v>420</v>
      </c>
      <c r="H115" s="72" t="s">
        <v>421</v>
      </c>
      <c r="I115" s="73">
        <v>891000</v>
      </c>
      <c r="J115" s="73">
        <v>293000</v>
      </c>
      <c r="K115" s="73">
        <v>891000</v>
      </c>
      <c r="L115" s="73">
        <f>SUM(F116:F117)</f>
        <v>775000</v>
      </c>
    </row>
    <row r="116" spans="1:13" s="60" customFormat="1" ht="24">
      <c r="A116" s="144" t="s">
        <v>422</v>
      </c>
      <c r="B116" s="83" t="s">
        <v>169</v>
      </c>
      <c r="C116" s="145">
        <v>90000</v>
      </c>
      <c r="D116" s="145">
        <v>31799</v>
      </c>
      <c r="E116" s="145">
        <v>90000</v>
      </c>
      <c r="F116" s="145">
        <v>50000</v>
      </c>
      <c r="G116" s="68" t="s">
        <v>423</v>
      </c>
      <c r="H116" s="72" t="s">
        <v>171</v>
      </c>
      <c r="I116" s="73">
        <v>0</v>
      </c>
      <c r="J116" s="73">
        <v>0</v>
      </c>
      <c r="K116" s="73">
        <v>0</v>
      </c>
      <c r="L116" s="73">
        <v>0</v>
      </c>
    </row>
    <row r="117" spans="1:13" s="60" customFormat="1" ht="12">
      <c r="A117" s="144" t="s">
        <v>424</v>
      </c>
      <c r="B117" s="83" t="s">
        <v>173</v>
      </c>
      <c r="C117" s="145">
        <v>801000</v>
      </c>
      <c r="D117" s="145">
        <v>259000</v>
      </c>
      <c r="E117" s="145">
        <v>801000</v>
      </c>
      <c r="F117" s="145">
        <v>725000</v>
      </c>
      <c r="G117" s="68" t="s">
        <v>425</v>
      </c>
      <c r="H117" s="72" t="s">
        <v>426</v>
      </c>
      <c r="I117" s="73">
        <v>1000000</v>
      </c>
      <c r="J117" s="73">
        <v>0</v>
      </c>
      <c r="K117" s="73">
        <v>1000000</v>
      </c>
      <c r="L117" s="73">
        <f>F115</f>
        <v>0</v>
      </c>
    </row>
    <row r="118" spans="1:13" s="60" customFormat="1" ht="12">
      <c r="A118" s="147" t="str">
        <f>A114</f>
        <v>B.21.R</v>
      </c>
      <c r="B118" s="148" t="s">
        <v>70</v>
      </c>
      <c r="C118" s="155">
        <f>SUM(C115:C117)</f>
        <v>1891000</v>
      </c>
      <c r="D118" s="155">
        <f t="shared" ref="D118:F118" si="50">SUM(D115:D117)</f>
        <v>290799</v>
      </c>
      <c r="E118" s="155">
        <f>SUM(E115:E117)</f>
        <v>1891000</v>
      </c>
      <c r="F118" s="155">
        <f t="shared" si="50"/>
        <v>775000</v>
      </c>
      <c r="G118" s="75" t="str">
        <f>G114</f>
        <v>B.21.P</v>
      </c>
      <c r="H118" s="78" t="s">
        <v>70</v>
      </c>
      <c r="I118" s="84">
        <f t="shared" ref="I118:K118" si="51">SUM(I115:I117)</f>
        <v>1891000</v>
      </c>
      <c r="J118" s="84">
        <f t="shared" si="51"/>
        <v>293000</v>
      </c>
      <c r="K118" s="84">
        <f t="shared" si="51"/>
        <v>1891000</v>
      </c>
      <c r="L118" s="84">
        <f>SUM(L115:L117)</f>
        <v>775000</v>
      </c>
      <c r="M118" s="74">
        <f>L118-F118</f>
        <v>0</v>
      </c>
    </row>
    <row r="119" spans="1:13" s="60" customFormat="1" ht="12">
      <c r="A119" s="141">
        <v>0</v>
      </c>
      <c r="B119" s="142">
        <v>0</v>
      </c>
      <c r="C119" s="143">
        <v>0</v>
      </c>
      <c r="D119" s="143"/>
      <c r="E119" s="143">
        <v>0</v>
      </c>
      <c r="F119" s="143"/>
      <c r="G119" s="81" t="s">
        <v>158</v>
      </c>
      <c r="H119" s="85">
        <v>0</v>
      </c>
      <c r="I119" s="86">
        <v>0</v>
      </c>
      <c r="J119" s="86">
        <v>0</v>
      </c>
      <c r="K119" s="86">
        <v>0</v>
      </c>
      <c r="L119" s="86">
        <v>0</v>
      </c>
    </row>
    <row r="120" spans="1:13" s="60" customFormat="1" ht="12">
      <c r="A120" s="141" t="s">
        <v>427</v>
      </c>
      <c r="B120" s="154" t="s">
        <v>428</v>
      </c>
      <c r="C120" s="143">
        <v>0</v>
      </c>
      <c r="D120" s="141"/>
      <c r="E120" s="143">
        <v>0</v>
      </c>
      <c r="F120" s="143"/>
      <c r="G120" s="62" t="s">
        <v>429</v>
      </c>
      <c r="H120" s="65" t="s">
        <v>428</v>
      </c>
      <c r="I120" s="64">
        <v>0</v>
      </c>
      <c r="J120" s="64">
        <v>0</v>
      </c>
      <c r="K120" s="64">
        <v>0</v>
      </c>
      <c r="L120" s="64">
        <v>0</v>
      </c>
    </row>
    <row r="121" spans="1:13" s="61" customFormat="1" ht="24">
      <c r="A121" s="144" t="s">
        <v>430</v>
      </c>
      <c r="B121" s="83" t="s">
        <v>165</v>
      </c>
      <c r="C121" s="145">
        <v>2000000</v>
      </c>
      <c r="D121" s="145">
        <v>0</v>
      </c>
      <c r="E121" s="145">
        <v>2000000</v>
      </c>
      <c r="F121" s="145">
        <v>0</v>
      </c>
      <c r="G121" s="68" t="s">
        <v>431</v>
      </c>
      <c r="H121" s="72" t="s">
        <v>432</v>
      </c>
      <c r="I121" s="73">
        <v>60537000</v>
      </c>
      <c r="J121" s="73">
        <v>49620000</v>
      </c>
      <c r="K121" s="73">
        <v>60537000</v>
      </c>
      <c r="L121" s="73">
        <f>SUM(F122:F123)</f>
        <v>21400000</v>
      </c>
    </row>
    <row r="122" spans="1:13" s="60" customFormat="1" ht="24">
      <c r="A122" s="144" t="s">
        <v>433</v>
      </c>
      <c r="B122" s="83" t="s">
        <v>169</v>
      </c>
      <c r="C122" s="145">
        <v>537000</v>
      </c>
      <c r="D122" s="145">
        <v>3470922</v>
      </c>
      <c r="E122" s="145">
        <v>3500000</v>
      </c>
      <c r="F122" s="145">
        <v>1400000</v>
      </c>
      <c r="G122" s="68" t="s">
        <v>434</v>
      </c>
      <c r="H122" s="72" t="s">
        <v>435</v>
      </c>
      <c r="I122" s="73">
        <v>0</v>
      </c>
      <c r="J122" s="73">
        <v>0</v>
      </c>
      <c r="K122" s="73">
        <v>0</v>
      </c>
      <c r="L122" s="73">
        <v>0</v>
      </c>
    </row>
    <row r="123" spans="1:13" s="60" customFormat="1" ht="24">
      <c r="A123" s="144" t="s">
        <v>436</v>
      </c>
      <c r="B123" s="83" t="s">
        <v>173</v>
      </c>
      <c r="C123" s="145">
        <v>60000000</v>
      </c>
      <c r="D123" s="145">
        <v>45744000</v>
      </c>
      <c r="E123" s="145">
        <v>60000000</v>
      </c>
      <c r="F123" s="145">
        <v>20000000</v>
      </c>
      <c r="G123" s="68" t="s">
        <v>437</v>
      </c>
      <c r="H123" s="72" t="s">
        <v>171</v>
      </c>
      <c r="I123" s="73">
        <v>0</v>
      </c>
      <c r="J123" s="73">
        <v>0</v>
      </c>
      <c r="K123" s="73">
        <v>0</v>
      </c>
      <c r="L123" s="73">
        <v>0</v>
      </c>
    </row>
    <row r="124" spans="1:13" s="60" customFormat="1" ht="24">
      <c r="A124" s="144">
        <v>0</v>
      </c>
      <c r="B124" s="83">
        <v>0</v>
      </c>
      <c r="C124" s="145">
        <v>0</v>
      </c>
      <c r="D124" s="145">
        <v>0</v>
      </c>
      <c r="E124" s="145">
        <v>0</v>
      </c>
      <c r="F124" s="145">
        <v>0</v>
      </c>
      <c r="G124" s="68" t="s">
        <v>438</v>
      </c>
      <c r="H124" s="72" t="s">
        <v>439</v>
      </c>
      <c r="I124" s="73">
        <v>2000000</v>
      </c>
      <c r="J124" s="73">
        <v>0</v>
      </c>
      <c r="K124" s="73">
        <v>2000000</v>
      </c>
      <c r="L124" s="73">
        <f>F121</f>
        <v>0</v>
      </c>
    </row>
    <row r="125" spans="1:13" s="60" customFormat="1" ht="12">
      <c r="A125" s="147" t="str">
        <f>A120</f>
        <v>B.22.R</v>
      </c>
      <c r="B125" s="148" t="s">
        <v>70</v>
      </c>
      <c r="C125" s="149">
        <f>SUM(C121:C124)</f>
        <v>62537000</v>
      </c>
      <c r="D125" s="149">
        <f t="shared" ref="D125:F125" si="52">SUM(D121:D124)</f>
        <v>49214922</v>
      </c>
      <c r="E125" s="149">
        <f>SUM(E121:E124)</f>
        <v>65500000</v>
      </c>
      <c r="F125" s="149">
        <f t="shared" si="52"/>
        <v>21400000</v>
      </c>
      <c r="G125" s="75" t="str">
        <f>G120</f>
        <v>B.22.P</v>
      </c>
      <c r="H125" s="78" t="s">
        <v>70</v>
      </c>
      <c r="I125" s="77">
        <f t="shared" ref="I125:K125" si="53">SUM(I121:I124)</f>
        <v>62537000</v>
      </c>
      <c r="J125" s="77">
        <f t="shared" si="53"/>
        <v>49620000</v>
      </c>
      <c r="K125" s="77">
        <f t="shared" si="53"/>
        <v>62537000</v>
      </c>
      <c r="L125" s="77">
        <f t="shared" ref="L125" si="54">SUM(L121:L124)</f>
        <v>21400000</v>
      </c>
      <c r="M125" s="74">
        <f>L125-F125</f>
        <v>0</v>
      </c>
    </row>
    <row r="126" spans="1:13" s="60" customFormat="1" ht="12">
      <c r="A126" s="141" t="s">
        <v>440</v>
      </c>
      <c r="B126" s="142" t="s">
        <v>441</v>
      </c>
      <c r="C126" s="143">
        <v>0</v>
      </c>
      <c r="D126" s="143"/>
      <c r="E126" s="143">
        <v>0</v>
      </c>
      <c r="F126" s="143"/>
      <c r="G126" s="62" t="s">
        <v>442</v>
      </c>
      <c r="H126" s="65" t="s">
        <v>441</v>
      </c>
      <c r="I126" s="64">
        <v>0</v>
      </c>
      <c r="J126" s="64">
        <v>0</v>
      </c>
      <c r="K126" s="64">
        <v>0</v>
      </c>
      <c r="L126" s="64">
        <v>0</v>
      </c>
    </row>
    <row r="127" spans="1:13" s="61" customFormat="1" ht="24">
      <c r="A127" s="144" t="s">
        <v>443</v>
      </c>
      <c r="B127" s="83" t="s">
        <v>165</v>
      </c>
      <c r="C127" s="145">
        <v>500000</v>
      </c>
      <c r="D127" s="145">
        <v>0</v>
      </c>
      <c r="E127" s="145">
        <v>500000</v>
      </c>
      <c r="F127" s="145">
        <v>0</v>
      </c>
      <c r="G127" s="68" t="s">
        <v>444</v>
      </c>
      <c r="H127" s="72" t="s">
        <v>445</v>
      </c>
      <c r="I127" s="73">
        <v>34750000</v>
      </c>
      <c r="J127" s="73">
        <v>23287000</v>
      </c>
      <c r="K127" s="73">
        <v>34750000</v>
      </c>
      <c r="L127" s="73">
        <f>SUM(F128:F129)</f>
        <v>795000</v>
      </c>
    </row>
    <row r="128" spans="1:13" s="60" customFormat="1" ht="12">
      <c r="A128" s="144" t="s">
        <v>446</v>
      </c>
      <c r="B128" s="83" t="s">
        <v>169</v>
      </c>
      <c r="C128" s="145">
        <v>250000</v>
      </c>
      <c r="D128" s="145">
        <v>2265174</v>
      </c>
      <c r="E128" s="145">
        <v>2500000</v>
      </c>
      <c r="F128" s="145">
        <v>52000</v>
      </c>
      <c r="G128" s="68" t="s">
        <v>447</v>
      </c>
      <c r="H128" s="72" t="s">
        <v>448</v>
      </c>
      <c r="I128" s="73">
        <v>0</v>
      </c>
      <c r="J128" s="73">
        <v>0</v>
      </c>
      <c r="K128" s="73">
        <v>0</v>
      </c>
      <c r="L128" s="73">
        <v>0</v>
      </c>
    </row>
    <row r="129" spans="1:13" s="60" customFormat="1" ht="12">
      <c r="A129" s="144" t="s">
        <v>449</v>
      </c>
      <c r="B129" s="83" t="s">
        <v>173</v>
      </c>
      <c r="C129" s="145">
        <v>34500000</v>
      </c>
      <c r="D129" s="145">
        <v>20820000</v>
      </c>
      <c r="E129" s="145">
        <v>34500000</v>
      </c>
      <c r="F129" s="145">
        <v>743000</v>
      </c>
      <c r="G129" s="68" t="s">
        <v>450</v>
      </c>
      <c r="H129" s="72" t="s">
        <v>451</v>
      </c>
      <c r="I129" s="73">
        <v>0</v>
      </c>
      <c r="J129" s="73">
        <v>0</v>
      </c>
      <c r="K129" s="73">
        <v>0</v>
      </c>
      <c r="L129" s="73">
        <v>0</v>
      </c>
    </row>
    <row r="130" spans="1:13" s="60" customFormat="1" ht="24">
      <c r="A130" s="144"/>
      <c r="B130" s="83"/>
      <c r="C130" s="145">
        <v>0</v>
      </c>
      <c r="D130" s="145">
        <v>0</v>
      </c>
      <c r="E130" s="145">
        <v>0</v>
      </c>
      <c r="F130" s="145">
        <v>0</v>
      </c>
      <c r="G130" s="68" t="s">
        <v>452</v>
      </c>
      <c r="H130" s="72" t="s">
        <v>171</v>
      </c>
      <c r="I130" s="73">
        <v>0</v>
      </c>
      <c r="J130" s="73">
        <v>0</v>
      </c>
      <c r="K130" s="73">
        <v>0</v>
      </c>
      <c r="L130" s="73">
        <v>0</v>
      </c>
    </row>
    <row r="131" spans="1:13" s="60" customFormat="1" ht="24">
      <c r="A131" s="144"/>
      <c r="B131" s="83"/>
      <c r="C131" s="145">
        <v>0</v>
      </c>
      <c r="D131" s="145">
        <v>0</v>
      </c>
      <c r="E131" s="145">
        <v>0</v>
      </c>
      <c r="F131" s="145">
        <v>0</v>
      </c>
      <c r="G131" s="68" t="s">
        <v>453</v>
      </c>
      <c r="H131" s="72" t="s">
        <v>454</v>
      </c>
      <c r="I131" s="73">
        <v>500000</v>
      </c>
      <c r="J131" s="73">
        <v>0</v>
      </c>
      <c r="K131" s="73">
        <v>500000</v>
      </c>
      <c r="L131" s="73">
        <f>F127</f>
        <v>0</v>
      </c>
    </row>
    <row r="132" spans="1:13" s="60" customFormat="1" ht="12">
      <c r="A132" s="147" t="str">
        <f>A126</f>
        <v>B.23.R</v>
      </c>
      <c r="B132" s="148" t="s">
        <v>70</v>
      </c>
      <c r="C132" s="149">
        <f>SUM(C127:C131)</f>
        <v>35250000</v>
      </c>
      <c r="D132" s="149">
        <f t="shared" ref="D132:F132" si="55">SUM(D127:D131)</f>
        <v>23085174</v>
      </c>
      <c r="E132" s="149">
        <f>SUM(E127:E131)</f>
        <v>37500000</v>
      </c>
      <c r="F132" s="149">
        <f t="shared" si="55"/>
        <v>795000</v>
      </c>
      <c r="G132" s="75" t="str">
        <f>G126</f>
        <v>B.23.P</v>
      </c>
      <c r="H132" s="78" t="s">
        <v>0</v>
      </c>
      <c r="I132" s="84">
        <f t="shared" ref="I132:K132" si="56">SUM(I127:I131)</f>
        <v>35250000</v>
      </c>
      <c r="J132" s="84">
        <f t="shared" si="56"/>
        <v>23287000</v>
      </c>
      <c r="K132" s="84">
        <f t="shared" si="56"/>
        <v>35250000</v>
      </c>
      <c r="L132" s="84">
        <f>SUM(L127:L131)</f>
        <v>795000</v>
      </c>
      <c r="M132" s="74">
        <f>L132-F132</f>
        <v>0</v>
      </c>
    </row>
    <row r="133" spans="1:13" s="61" customFormat="1" ht="12">
      <c r="A133" s="141" t="s">
        <v>455</v>
      </c>
      <c r="B133" s="142" t="s">
        <v>456</v>
      </c>
      <c r="C133" s="143">
        <v>0</v>
      </c>
      <c r="D133" s="143"/>
      <c r="E133" s="143">
        <v>0</v>
      </c>
      <c r="F133" s="143"/>
      <c r="G133" s="62" t="s">
        <v>457</v>
      </c>
      <c r="H133" s="65" t="s">
        <v>456</v>
      </c>
      <c r="I133" s="64">
        <v>0</v>
      </c>
      <c r="J133" s="64">
        <v>0</v>
      </c>
      <c r="K133" s="64">
        <v>0</v>
      </c>
      <c r="L133" s="64">
        <v>0</v>
      </c>
    </row>
    <row r="134" spans="1:13" s="60" customFormat="1" ht="24">
      <c r="A134" s="144" t="s">
        <v>458</v>
      </c>
      <c r="B134" s="83" t="s">
        <v>165</v>
      </c>
      <c r="C134" s="145">
        <v>500000</v>
      </c>
      <c r="D134" s="145">
        <v>0</v>
      </c>
      <c r="E134" s="145">
        <v>500000</v>
      </c>
      <c r="F134" s="145">
        <v>0</v>
      </c>
      <c r="G134" s="68" t="s">
        <v>459</v>
      </c>
      <c r="H134" s="72" t="s">
        <v>460</v>
      </c>
      <c r="I134" s="73">
        <v>48861000</v>
      </c>
      <c r="J134" s="73">
        <v>1534000</v>
      </c>
      <c r="K134" s="73">
        <v>48861000</v>
      </c>
      <c r="L134" s="73">
        <f>SUM(F135:F136)</f>
        <v>12651000</v>
      </c>
    </row>
    <row r="135" spans="1:13" s="60" customFormat="1" ht="24">
      <c r="A135" s="144" t="s">
        <v>461</v>
      </c>
      <c r="B135" s="83" t="s">
        <v>169</v>
      </c>
      <c r="C135" s="145">
        <v>8861000</v>
      </c>
      <c r="D135" s="145">
        <v>45362</v>
      </c>
      <c r="E135" s="145">
        <v>8861000</v>
      </c>
      <c r="F135" s="145">
        <v>827000</v>
      </c>
      <c r="G135" s="68" t="s">
        <v>462</v>
      </c>
      <c r="H135" s="72" t="s">
        <v>171</v>
      </c>
      <c r="I135" s="73">
        <v>0</v>
      </c>
      <c r="J135" s="73">
        <v>0</v>
      </c>
      <c r="K135" s="73">
        <v>0</v>
      </c>
      <c r="L135" s="73">
        <v>0</v>
      </c>
    </row>
    <row r="136" spans="1:13" s="60" customFormat="1" ht="12">
      <c r="A136" s="144" t="s">
        <v>463</v>
      </c>
      <c r="B136" s="83" t="s">
        <v>173</v>
      </c>
      <c r="C136" s="145">
        <v>40000000</v>
      </c>
      <c r="D136" s="145">
        <v>692000</v>
      </c>
      <c r="E136" s="145">
        <v>40000000</v>
      </c>
      <c r="F136" s="145">
        <v>11824000</v>
      </c>
      <c r="G136" s="68" t="s">
        <v>464</v>
      </c>
      <c r="H136" s="72" t="s">
        <v>465</v>
      </c>
      <c r="I136" s="73">
        <v>0</v>
      </c>
      <c r="J136" s="73">
        <v>0</v>
      </c>
      <c r="K136" s="73">
        <v>0</v>
      </c>
      <c r="L136" s="73">
        <v>0</v>
      </c>
    </row>
    <row r="137" spans="1:13" s="60" customFormat="1" ht="24">
      <c r="A137" s="144"/>
      <c r="B137" s="83"/>
      <c r="C137" s="145">
        <v>0</v>
      </c>
      <c r="D137" s="145">
        <v>0</v>
      </c>
      <c r="E137" s="145">
        <v>0</v>
      </c>
      <c r="F137" s="145">
        <v>0</v>
      </c>
      <c r="G137" s="68" t="s">
        <v>466</v>
      </c>
      <c r="H137" s="72" t="s">
        <v>467</v>
      </c>
      <c r="I137" s="73">
        <v>500000</v>
      </c>
      <c r="J137" s="73">
        <v>0</v>
      </c>
      <c r="K137" s="73">
        <v>500000</v>
      </c>
      <c r="L137" s="73">
        <f>F134</f>
        <v>0</v>
      </c>
    </row>
    <row r="138" spans="1:13" s="60" customFormat="1" ht="12">
      <c r="A138" s="147" t="str">
        <f>A133</f>
        <v>B.24.R</v>
      </c>
      <c r="B138" s="148" t="s">
        <v>70</v>
      </c>
      <c r="C138" s="149">
        <f>SUM(C134:C137)</f>
        <v>49361000</v>
      </c>
      <c r="D138" s="149">
        <f t="shared" ref="D138:F138" si="57">SUM(D134:D137)</f>
        <v>737362</v>
      </c>
      <c r="E138" s="149">
        <f>SUM(E134:E137)</f>
        <v>49361000</v>
      </c>
      <c r="F138" s="149">
        <f t="shared" si="57"/>
        <v>12651000</v>
      </c>
      <c r="G138" s="75" t="str">
        <f>G133</f>
        <v>B.24.P</v>
      </c>
      <c r="H138" s="78" t="s">
        <v>0</v>
      </c>
      <c r="I138" s="77">
        <f t="shared" ref="I138:K138" si="58">SUM(I134:I137)</f>
        <v>49361000</v>
      </c>
      <c r="J138" s="77">
        <f t="shared" si="58"/>
        <v>1534000</v>
      </c>
      <c r="K138" s="77">
        <f t="shared" si="58"/>
        <v>49361000</v>
      </c>
      <c r="L138" s="77">
        <f t="shared" ref="L138" si="59">SUM(L134:L137)</f>
        <v>12651000</v>
      </c>
      <c r="M138" s="74">
        <f>L138-F138</f>
        <v>0</v>
      </c>
    </row>
    <row r="139" spans="1:13" s="60" customFormat="1" ht="12">
      <c r="A139" s="141" t="s">
        <v>468</v>
      </c>
      <c r="B139" s="142" t="s">
        <v>469</v>
      </c>
      <c r="C139" s="143">
        <v>0</v>
      </c>
      <c r="D139" s="143">
        <v>0</v>
      </c>
      <c r="E139" s="143">
        <v>0</v>
      </c>
      <c r="F139" s="143">
        <v>0</v>
      </c>
      <c r="G139" s="62" t="s">
        <v>470</v>
      </c>
      <c r="H139" s="65" t="s">
        <v>469</v>
      </c>
      <c r="I139" s="73">
        <v>0</v>
      </c>
      <c r="J139" s="73">
        <v>0</v>
      </c>
      <c r="K139" s="73">
        <v>0</v>
      </c>
      <c r="L139" s="73">
        <v>0</v>
      </c>
    </row>
    <row r="140" spans="1:13" s="61" customFormat="1" ht="24">
      <c r="A140" s="144" t="s">
        <v>471</v>
      </c>
      <c r="B140" s="83" t="s">
        <v>165</v>
      </c>
      <c r="C140" s="145">
        <v>100000</v>
      </c>
      <c r="D140" s="145">
        <v>0</v>
      </c>
      <c r="E140" s="145">
        <v>100000</v>
      </c>
      <c r="F140" s="145">
        <v>0</v>
      </c>
      <c r="G140" s="68" t="s">
        <v>472</v>
      </c>
      <c r="H140" s="72" t="s">
        <v>473</v>
      </c>
      <c r="I140" s="73">
        <v>6041000</v>
      </c>
      <c r="J140" s="73">
        <v>0</v>
      </c>
      <c r="K140" s="73">
        <v>6041000</v>
      </c>
      <c r="L140" s="73">
        <f>SUM(F141:F142)</f>
        <v>5910000</v>
      </c>
    </row>
    <row r="141" spans="1:13" s="60" customFormat="1" ht="24">
      <c r="A141" s="144" t="s">
        <v>474</v>
      </c>
      <c r="B141" s="83" t="s">
        <v>169</v>
      </c>
      <c r="C141" s="145">
        <v>41000</v>
      </c>
      <c r="D141" s="145">
        <v>0</v>
      </c>
      <c r="E141" s="145">
        <v>41000</v>
      </c>
      <c r="F141" s="145">
        <v>386000</v>
      </c>
      <c r="G141" s="68" t="s">
        <v>475</v>
      </c>
      <c r="H141" s="72" t="s">
        <v>476</v>
      </c>
      <c r="I141" s="73">
        <v>0</v>
      </c>
      <c r="J141" s="73">
        <v>0</v>
      </c>
      <c r="K141" s="73">
        <v>0</v>
      </c>
      <c r="L141" s="73">
        <v>0</v>
      </c>
    </row>
    <row r="142" spans="1:13" s="60" customFormat="1" ht="12">
      <c r="A142" s="144" t="s">
        <v>477</v>
      </c>
      <c r="B142" s="83" t="s">
        <v>173</v>
      </c>
      <c r="C142" s="145">
        <v>6000000</v>
      </c>
      <c r="D142" s="145">
        <v>0</v>
      </c>
      <c r="E142" s="145">
        <v>6000000</v>
      </c>
      <c r="F142" s="145">
        <v>5524000</v>
      </c>
      <c r="G142" s="68" t="s">
        <v>478</v>
      </c>
      <c r="H142" s="72" t="s">
        <v>479</v>
      </c>
      <c r="I142" s="73">
        <v>0</v>
      </c>
      <c r="J142" s="73">
        <v>0</v>
      </c>
      <c r="K142" s="73">
        <v>0</v>
      </c>
      <c r="L142" s="73">
        <v>0</v>
      </c>
    </row>
    <row r="143" spans="1:13" s="60" customFormat="1" ht="24">
      <c r="A143" s="144"/>
      <c r="B143" s="83"/>
      <c r="C143" s="145">
        <v>0</v>
      </c>
      <c r="D143" s="145">
        <v>0</v>
      </c>
      <c r="E143" s="145">
        <v>0</v>
      </c>
      <c r="F143" s="145">
        <v>0</v>
      </c>
      <c r="G143" s="68" t="s">
        <v>480</v>
      </c>
      <c r="H143" s="72" t="s">
        <v>171</v>
      </c>
      <c r="I143" s="73">
        <v>0</v>
      </c>
      <c r="J143" s="73">
        <v>0</v>
      </c>
      <c r="K143" s="73">
        <v>0</v>
      </c>
      <c r="L143" s="73">
        <v>0</v>
      </c>
    </row>
    <row r="144" spans="1:13" s="60" customFormat="1" ht="24">
      <c r="A144" s="144"/>
      <c r="B144" s="83"/>
      <c r="C144" s="145">
        <v>0</v>
      </c>
      <c r="D144" s="145">
        <v>0</v>
      </c>
      <c r="E144" s="145">
        <v>0</v>
      </c>
      <c r="F144" s="145">
        <v>0</v>
      </c>
      <c r="G144" s="68" t="s">
        <v>481</v>
      </c>
      <c r="H144" s="72" t="s">
        <v>482</v>
      </c>
      <c r="I144" s="73">
        <v>100000</v>
      </c>
      <c r="J144" s="73">
        <v>0</v>
      </c>
      <c r="K144" s="73">
        <v>100000</v>
      </c>
      <c r="L144" s="73">
        <f>F140</f>
        <v>0</v>
      </c>
    </row>
    <row r="145" spans="1:13" s="60" customFormat="1" ht="12">
      <c r="A145" s="147" t="str">
        <f>A139</f>
        <v>B.25.R</v>
      </c>
      <c r="B145" s="148" t="s">
        <v>70</v>
      </c>
      <c r="C145" s="149">
        <f>SUM(C140:C144)</f>
        <v>6141000</v>
      </c>
      <c r="D145" s="149">
        <f t="shared" ref="D145:F145" si="60">SUM(D140:D144)</f>
        <v>0</v>
      </c>
      <c r="E145" s="149">
        <f>SUM(E140:E144)</f>
        <v>6141000</v>
      </c>
      <c r="F145" s="149">
        <f t="shared" si="60"/>
        <v>5910000</v>
      </c>
      <c r="G145" s="75" t="str">
        <f>G139</f>
        <v>B.25.P</v>
      </c>
      <c r="H145" s="78" t="s">
        <v>70</v>
      </c>
      <c r="I145" s="84">
        <f t="shared" ref="I145:K145" si="61">SUM(I140:I144)</f>
        <v>6141000</v>
      </c>
      <c r="J145" s="84">
        <f t="shared" si="61"/>
        <v>0</v>
      </c>
      <c r="K145" s="84">
        <f t="shared" si="61"/>
        <v>6141000</v>
      </c>
      <c r="L145" s="84">
        <f>SUM(L140:L144)</f>
        <v>5910000</v>
      </c>
      <c r="M145" s="74">
        <f>L145-F145</f>
        <v>0</v>
      </c>
    </row>
    <row r="146" spans="1:13" s="61" customFormat="1" ht="12">
      <c r="A146" s="141" t="s">
        <v>483</v>
      </c>
      <c r="B146" s="142" t="s">
        <v>484</v>
      </c>
      <c r="C146" s="143">
        <v>0</v>
      </c>
      <c r="D146" s="143">
        <v>0</v>
      </c>
      <c r="E146" s="143">
        <v>0</v>
      </c>
      <c r="F146" s="143">
        <v>0</v>
      </c>
      <c r="G146" s="62" t="s">
        <v>485</v>
      </c>
      <c r="H146" s="65" t="s">
        <v>484</v>
      </c>
      <c r="I146" s="64">
        <v>0</v>
      </c>
      <c r="J146" s="64">
        <v>0</v>
      </c>
      <c r="K146" s="64">
        <v>0</v>
      </c>
      <c r="L146" s="64">
        <v>0</v>
      </c>
    </row>
    <row r="147" spans="1:13" s="60" customFormat="1" ht="24">
      <c r="A147" s="144" t="s">
        <v>486</v>
      </c>
      <c r="B147" s="83" t="s">
        <v>165</v>
      </c>
      <c r="C147" s="145">
        <v>100000</v>
      </c>
      <c r="D147" s="145">
        <v>0</v>
      </c>
      <c r="E147" s="145">
        <v>100000</v>
      </c>
      <c r="F147" s="145">
        <v>0</v>
      </c>
      <c r="G147" s="68" t="s">
        <v>487</v>
      </c>
      <c r="H147" s="72" t="s">
        <v>488</v>
      </c>
      <c r="I147" s="73">
        <v>3870000</v>
      </c>
      <c r="J147" s="73">
        <v>4233000</v>
      </c>
      <c r="K147" s="73">
        <v>4300000</v>
      </c>
      <c r="L147" s="73">
        <f>SUM(F148:F149)</f>
        <v>2371000</v>
      </c>
    </row>
    <row r="148" spans="1:13" s="60" customFormat="1" ht="12">
      <c r="A148" s="144" t="s">
        <v>489</v>
      </c>
      <c r="B148" s="83" t="s">
        <v>169</v>
      </c>
      <c r="C148" s="145">
        <v>70000</v>
      </c>
      <c r="D148" s="145">
        <v>171333</v>
      </c>
      <c r="E148" s="145">
        <v>200000</v>
      </c>
      <c r="F148" s="145">
        <v>155000</v>
      </c>
      <c r="G148" s="68" t="s">
        <v>490</v>
      </c>
      <c r="H148" s="72" t="s">
        <v>491</v>
      </c>
      <c r="I148" s="73">
        <v>0</v>
      </c>
      <c r="J148" s="73">
        <v>0</v>
      </c>
      <c r="K148" s="73">
        <v>0</v>
      </c>
      <c r="L148" s="73">
        <v>0</v>
      </c>
    </row>
    <row r="149" spans="1:13" s="60" customFormat="1" ht="24">
      <c r="A149" s="144" t="s">
        <v>492</v>
      </c>
      <c r="B149" s="83" t="s">
        <v>173</v>
      </c>
      <c r="C149" s="145">
        <v>3800000</v>
      </c>
      <c r="D149" s="145">
        <v>1391000</v>
      </c>
      <c r="E149" s="145">
        <v>3800000</v>
      </c>
      <c r="F149" s="145">
        <v>2216000</v>
      </c>
      <c r="G149" s="68" t="s">
        <v>493</v>
      </c>
      <c r="H149" s="72" t="s">
        <v>171</v>
      </c>
      <c r="I149" s="73">
        <v>0</v>
      </c>
      <c r="J149" s="73">
        <v>0</v>
      </c>
      <c r="K149" s="73">
        <v>0</v>
      </c>
      <c r="L149" s="73">
        <v>0</v>
      </c>
    </row>
    <row r="150" spans="1:13" s="60" customFormat="1" ht="24">
      <c r="A150" s="144"/>
      <c r="B150" s="83"/>
      <c r="C150" s="145">
        <v>0</v>
      </c>
      <c r="D150" s="145">
        <v>0</v>
      </c>
      <c r="E150" s="145">
        <v>0</v>
      </c>
      <c r="F150" s="145">
        <v>0</v>
      </c>
      <c r="G150" s="68" t="s">
        <v>494</v>
      </c>
      <c r="H150" s="72" t="s">
        <v>495</v>
      </c>
      <c r="I150" s="73">
        <v>100000</v>
      </c>
      <c r="J150" s="73">
        <v>0</v>
      </c>
      <c r="K150" s="73">
        <v>100000</v>
      </c>
      <c r="L150" s="73">
        <f>F147</f>
        <v>0</v>
      </c>
    </row>
    <row r="151" spans="1:13" s="60" customFormat="1" ht="12">
      <c r="A151" s="147" t="str">
        <f>A146</f>
        <v>B.26.R</v>
      </c>
      <c r="B151" s="148" t="s">
        <v>70</v>
      </c>
      <c r="C151" s="149">
        <f>SUM(C147:C150)</f>
        <v>3970000</v>
      </c>
      <c r="D151" s="149">
        <f t="shared" ref="D151:F151" si="62">SUM(D147:D150)</f>
        <v>1562333</v>
      </c>
      <c r="E151" s="149">
        <f>SUM(E147:E150)</f>
        <v>4100000</v>
      </c>
      <c r="F151" s="149">
        <f t="shared" si="62"/>
        <v>2371000</v>
      </c>
      <c r="G151" s="75" t="str">
        <f>G146</f>
        <v>B.26.P</v>
      </c>
      <c r="H151" s="78" t="s">
        <v>70</v>
      </c>
      <c r="I151" s="77">
        <f t="shared" ref="I151:K151" si="63">SUM(I147:I150)</f>
        <v>3970000</v>
      </c>
      <c r="J151" s="77">
        <f t="shared" si="63"/>
        <v>4233000</v>
      </c>
      <c r="K151" s="77">
        <f t="shared" si="63"/>
        <v>4400000</v>
      </c>
      <c r="L151" s="77">
        <f t="shared" ref="L151" si="64">SUM(L147:L150)</f>
        <v>2371000</v>
      </c>
      <c r="M151" s="74">
        <f>L151-F151</f>
        <v>0</v>
      </c>
    </row>
    <row r="152" spans="1:13" s="60" customFormat="1" ht="12">
      <c r="A152" s="141" t="s">
        <v>496</v>
      </c>
      <c r="B152" s="142" t="s">
        <v>497</v>
      </c>
      <c r="C152" s="143">
        <v>0</v>
      </c>
      <c r="D152" s="143">
        <v>0</v>
      </c>
      <c r="E152" s="143">
        <v>0</v>
      </c>
      <c r="F152" s="143">
        <v>0</v>
      </c>
      <c r="G152" s="62" t="s">
        <v>498</v>
      </c>
      <c r="H152" s="65" t="s">
        <v>497</v>
      </c>
      <c r="I152" s="64">
        <v>0</v>
      </c>
      <c r="J152" s="64">
        <v>0</v>
      </c>
      <c r="K152" s="64">
        <v>0</v>
      </c>
      <c r="L152" s="64">
        <v>0</v>
      </c>
    </row>
    <row r="153" spans="1:13" s="61" customFormat="1" ht="12">
      <c r="A153" s="144" t="s">
        <v>499</v>
      </c>
      <c r="B153" s="83" t="s">
        <v>165</v>
      </c>
      <c r="C153" s="145">
        <v>100000</v>
      </c>
      <c r="D153" s="145">
        <v>0</v>
      </c>
      <c r="E153" s="145">
        <v>100000</v>
      </c>
      <c r="F153" s="145">
        <v>0</v>
      </c>
      <c r="G153" s="68" t="s">
        <v>500</v>
      </c>
      <c r="H153" s="72" t="s">
        <v>501</v>
      </c>
      <c r="I153" s="73">
        <v>31183000</v>
      </c>
      <c r="J153" s="73">
        <v>13247000</v>
      </c>
      <c r="K153" s="73">
        <v>31183000</v>
      </c>
      <c r="L153" s="73">
        <f>SUM(F154:F155)</f>
        <v>10700000</v>
      </c>
    </row>
    <row r="154" spans="1:13" s="60" customFormat="1" ht="12">
      <c r="A154" s="144" t="s">
        <v>502</v>
      </c>
      <c r="B154" s="83" t="s">
        <v>169</v>
      </c>
      <c r="C154" s="145">
        <v>1183000</v>
      </c>
      <c r="D154" s="145">
        <v>1801736</v>
      </c>
      <c r="E154" s="145">
        <v>1900000</v>
      </c>
      <c r="F154" s="145">
        <v>700000</v>
      </c>
      <c r="G154" s="68" t="s">
        <v>503</v>
      </c>
      <c r="H154" s="72" t="s">
        <v>504</v>
      </c>
      <c r="I154" s="73">
        <v>0</v>
      </c>
      <c r="J154" s="73">
        <v>0</v>
      </c>
      <c r="K154" s="73">
        <v>0</v>
      </c>
      <c r="L154" s="73">
        <v>0</v>
      </c>
    </row>
    <row r="155" spans="1:13" s="60" customFormat="1" ht="24">
      <c r="A155" s="144" t="s">
        <v>505</v>
      </c>
      <c r="B155" s="83" t="s">
        <v>173</v>
      </c>
      <c r="C155" s="145">
        <v>30000000</v>
      </c>
      <c r="D155" s="145">
        <v>13883000</v>
      </c>
      <c r="E155" s="145">
        <v>30000000</v>
      </c>
      <c r="F155" s="145">
        <v>10000000</v>
      </c>
      <c r="G155" s="68" t="s">
        <v>506</v>
      </c>
      <c r="H155" s="72" t="s">
        <v>507</v>
      </c>
      <c r="I155" s="73">
        <v>0</v>
      </c>
      <c r="J155" s="73">
        <v>0</v>
      </c>
      <c r="K155" s="73">
        <v>0</v>
      </c>
      <c r="L155" s="73">
        <v>0</v>
      </c>
    </row>
    <row r="156" spans="1:13" s="60" customFormat="1" ht="12">
      <c r="A156" s="144" t="s">
        <v>508</v>
      </c>
      <c r="B156" s="83" t="s">
        <v>509</v>
      </c>
      <c r="C156" s="145">
        <v>0</v>
      </c>
      <c r="D156" s="145">
        <v>0</v>
      </c>
      <c r="E156" s="145">
        <v>0</v>
      </c>
      <c r="F156" s="145">
        <v>0</v>
      </c>
      <c r="G156" s="68" t="s">
        <v>510</v>
      </c>
      <c r="H156" s="72" t="s">
        <v>511</v>
      </c>
      <c r="I156" s="73">
        <v>100000</v>
      </c>
      <c r="J156" s="73">
        <v>0</v>
      </c>
      <c r="K156" s="73">
        <v>100000</v>
      </c>
      <c r="L156" s="73">
        <f>F153</f>
        <v>0</v>
      </c>
    </row>
    <row r="157" spans="1:13" s="60" customFormat="1" ht="12">
      <c r="A157" s="147" t="str">
        <f>A152</f>
        <v>B.27.R</v>
      </c>
      <c r="B157" s="148" t="s">
        <v>70</v>
      </c>
      <c r="C157" s="149">
        <f>SUM(C153:C156)</f>
        <v>31283000</v>
      </c>
      <c r="D157" s="149">
        <f t="shared" ref="D157:F157" si="65">SUM(D153:D156)</f>
        <v>15684736</v>
      </c>
      <c r="E157" s="149">
        <f>SUM(E153:E156)</f>
        <v>32000000</v>
      </c>
      <c r="F157" s="149">
        <f t="shared" si="65"/>
        <v>10700000</v>
      </c>
      <c r="G157" s="75" t="str">
        <f>G152</f>
        <v>B.27.P</v>
      </c>
      <c r="H157" s="78" t="s">
        <v>70</v>
      </c>
      <c r="I157" s="77">
        <f t="shared" ref="I157:L157" si="66">SUM(I153:I156)</f>
        <v>31283000</v>
      </c>
      <c r="J157" s="77">
        <f t="shared" si="66"/>
        <v>13247000</v>
      </c>
      <c r="K157" s="77">
        <f t="shared" si="66"/>
        <v>31283000</v>
      </c>
      <c r="L157" s="77">
        <f t="shared" si="66"/>
        <v>10700000</v>
      </c>
      <c r="M157" s="74">
        <f>L157-F157</f>
        <v>0</v>
      </c>
    </row>
    <row r="158" spans="1:13" s="60" customFormat="1" ht="12">
      <c r="A158" s="141">
        <v>0</v>
      </c>
      <c r="B158" s="142">
        <v>0</v>
      </c>
      <c r="C158" s="143">
        <v>0</v>
      </c>
      <c r="D158" s="143">
        <v>0</v>
      </c>
      <c r="E158" s="143">
        <v>0</v>
      </c>
      <c r="F158" s="143">
        <v>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</row>
    <row r="159" spans="1:13" s="60" customFormat="1" ht="12">
      <c r="A159" s="141" t="s">
        <v>512</v>
      </c>
      <c r="B159" s="142" t="s">
        <v>513</v>
      </c>
      <c r="C159" s="145">
        <v>0</v>
      </c>
      <c r="D159" s="145">
        <v>0</v>
      </c>
      <c r="E159" s="145">
        <v>0</v>
      </c>
      <c r="F159" s="145">
        <v>0</v>
      </c>
      <c r="G159" s="62" t="s">
        <v>514</v>
      </c>
      <c r="H159" s="65" t="s">
        <v>513</v>
      </c>
      <c r="I159" s="64">
        <v>0</v>
      </c>
      <c r="J159" s="64">
        <v>0</v>
      </c>
      <c r="K159" s="64">
        <v>0</v>
      </c>
      <c r="L159" s="64">
        <v>0</v>
      </c>
    </row>
    <row r="160" spans="1:13" s="60" customFormat="1" ht="12">
      <c r="A160" s="144" t="s">
        <v>515</v>
      </c>
      <c r="B160" s="83" t="s">
        <v>165</v>
      </c>
      <c r="C160" s="145">
        <v>50000</v>
      </c>
      <c r="D160" s="145">
        <v>0</v>
      </c>
      <c r="E160" s="145">
        <v>50000</v>
      </c>
      <c r="F160" s="145">
        <v>0</v>
      </c>
      <c r="G160" s="68" t="s">
        <v>516</v>
      </c>
      <c r="H160" s="72" t="s">
        <v>517</v>
      </c>
      <c r="I160" s="73">
        <v>1016000</v>
      </c>
      <c r="J160" s="73">
        <v>0</v>
      </c>
      <c r="K160" s="73">
        <v>1016000</v>
      </c>
      <c r="L160" s="73">
        <f>SUM(F161:F162)</f>
        <v>1070000</v>
      </c>
    </row>
    <row r="161" spans="1:13" s="60" customFormat="1" ht="12">
      <c r="A161" s="144" t="s">
        <v>518</v>
      </c>
      <c r="B161" s="83" t="s">
        <v>169</v>
      </c>
      <c r="C161" s="145">
        <v>16000</v>
      </c>
      <c r="D161" s="145">
        <v>0</v>
      </c>
      <c r="E161" s="145">
        <v>16000</v>
      </c>
      <c r="F161" s="145">
        <v>70000</v>
      </c>
      <c r="G161" s="68" t="s">
        <v>519</v>
      </c>
      <c r="H161" s="72" t="s">
        <v>520</v>
      </c>
      <c r="I161" s="73">
        <v>0</v>
      </c>
      <c r="J161" s="73">
        <v>0</v>
      </c>
      <c r="K161" s="73">
        <v>0</v>
      </c>
      <c r="L161" s="73">
        <v>0</v>
      </c>
    </row>
    <row r="162" spans="1:13" s="60" customFormat="1" ht="12">
      <c r="A162" s="144" t="s">
        <v>521</v>
      </c>
      <c r="B162" s="83" t="s">
        <v>173</v>
      </c>
      <c r="C162" s="145">
        <v>1000000</v>
      </c>
      <c r="D162" s="145">
        <v>0</v>
      </c>
      <c r="E162" s="145">
        <v>1000000</v>
      </c>
      <c r="F162" s="145">
        <v>1000000</v>
      </c>
      <c r="G162" s="68" t="s">
        <v>522</v>
      </c>
      <c r="H162" s="72" t="s">
        <v>523</v>
      </c>
      <c r="I162" s="73">
        <v>0</v>
      </c>
      <c r="J162" s="73">
        <v>0</v>
      </c>
      <c r="K162" s="73">
        <v>0</v>
      </c>
      <c r="L162" s="73">
        <v>0</v>
      </c>
    </row>
    <row r="163" spans="1:13" s="60" customFormat="1" ht="12">
      <c r="A163" s="144"/>
      <c r="B163" s="83"/>
      <c r="C163" s="145">
        <v>0</v>
      </c>
      <c r="D163" s="145">
        <v>0</v>
      </c>
      <c r="E163" s="145">
        <v>0</v>
      </c>
      <c r="F163" s="145">
        <v>0</v>
      </c>
      <c r="G163" s="68" t="s">
        <v>524</v>
      </c>
      <c r="H163" s="72" t="s">
        <v>525</v>
      </c>
      <c r="I163" s="73">
        <v>0</v>
      </c>
      <c r="J163" s="73">
        <v>0</v>
      </c>
      <c r="K163" s="73">
        <v>0</v>
      </c>
      <c r="L163" s="73">
        <v>0</v>
      </c>
    </row>
    <row r="164" spans="1:13" s="60" customFormat="1" ht="12">
      <c r="A164" s="144"/>
      <c r="B164" s="83"/>
      <c r="C164" s="145">
        <v>0</v>
      </c>
      <c r="D164" s="145">
        <v>0</v>
      </c>
      <c r="E164" s="145">
        <v>0</v>
      </c>
      <c r="F164" s="145">
        <v>0</v>
      </c>
      <c r="G164" s="68" t="s">
        <v>526</v>
      </c>
      <c r="H164" s="72" t="s">
        <v>527</v>
      </c>
      <c r="I164" s="73">
        <v>0</v>
      </c>
      <c r="J164" s="73">
        <v>0</v>
      </c>
      <c r="K164" s="73">
        <v>0</v>
      </c>
      <c r="L164" s="73">
        <v>0</v>
      </c>
    </row>
    <row r="165" spans="1:13" s="60" customFormat="1" ht="12">
      <c r="A165" s="144"/>
      <c r="B165" s="83"/>
      <c r="C165" s="145">
        <v>0</v>
      </c>
      <c r="D165" s="145">
        <v>0</v>
      </c>
      <c r="E165" s="145">
        <v>0</v>
      </c>
      <c r="F165" s="145">
        <v>0</v>
      </c>
      <c r="G165" s="68" t="s">
        <v>528</v>
      </c>
      <c r="H165" s="72" t="s">
        <v>529</v>
      </c>
      <c r="I165" s="73">
        <v>0</v>
      </c>
      <c r="J165" s="73">
        <v>0</v>
      </c>
      <c r="K165" s="73">
        <v>0</v>
      </c>
      <c r="L165" s="73">
        <v>0</v>
      </c>
    </row>
    <row r="166" spans="1:13" s="60" customFormat="1" ht="12">
      <c r="A166" s="144"/>
      <c r="B166" s="83"/>
      <c r="C166" s="145">
        <v>0</v>
      </c>
      <c r="D166" s="145">
        <v>0</v>
      </c>
      <c r="E166" s="145">
        <v>0</v>
      </c>
      <c r="F166" s="145">
        <v>0</v>
      </c>
      <c r="G166" s="68" t="s">
        <v>530</v>
      </c>
      <c r="H166" s="72" t="s">
        <v>531</v>
      </c>
      <c r="I166" s="73">
        <v>0</v>
      </c>
      <c r="J166" s="73">
        <v>0</v>
      </c>
      <c r="K166" s="73">
        <v>0</v>
      </c>
      <c r="L166" s="73">
        <v>0</v>
      </c>
    </row>
    <row r="167" spans="1:13" s="60" customFormat="1" ht="24">
      <c r="A167" s="144"/>
      <c r="B167" s="83"/>
      <c r="C167" s="145">
        <v>0</v>
      </c>
      <c r="D167" s="145">
        <v>0</v>
      </c>
      <c r="E167" s="145">
        <v>0</v>
      </c>
      <c r="F167" s="145">
        <v>0</v>
      </c>
      <c r="G167" s="68" t="s">
        <v>532</v>
      </c>
      <c r="H167" s="72" t="s">
        <v>171</v>
      </c>
      <c r="I167" s="73">
        <v>0</v>
      </c>
      <c r="J167" s="73">
        <v>0</v>
      </c>
      <c r="K167" s="73">
        <v>0</v>
      </c>
      <c r="L167" s="73">
        <v>0</v>
      </c>
    </row>
    <row r="168" spans="1:13" s="60" customFormat="1" ht="12">
      <c r="A168" s="144"/>
      <c r="B168" s="83"/>
      <c r="C168" s="145">
        <v>0</v>
      </c>
      <c r="D168" s="145">
        <v>0</v>
      </c>
      <c r="E168" s="145">
        <v>0</v>
      </c>
      <c r="F168" s="145">
        <v>0</v>
      </c>
      <c r="G168" s="68" t="s">
        <v>533</v>
      </c>
      <c r="H168" s="72" t="s">
        <v>534</v>
      </c>
      <c r="I168" s="145">
        <v>50000</v>
      </c>
      <c r="J168" s="73">
        <v>0</v>
      </c>
      <c r="K168" s="145">
        <v>50000</v>
      </c>
      <c r="L168" s="145">
        <f>F160</f>
        <v>0</v>
      </c>
    </row>
    <row r="169" spans="1:13" s="60" customFormat="1" ht="12">
      <c r="A169" s="147" t="str">
        <f>A159</f>
        <v>B.28.R</v>
      </c>
      <c r="B169" s="148" t="s">
        <v>70</v>
      </c>
      <c r="C169" s="149">
        <f>SUM(C160:C168)</f>
        <v>1066000</v>
      </c>
      <c r="D169" s="149">
        <f t="shared" ref="D169:F169" si="67">SUM(D160:D168)</f>
        <v>0</v>
      </c>
      <c r="E169" s="149">
        <f>SUM(E160:E168)</f>
        <v>1066000</v>
      </c>
      <c r="F169" s="149">
        <f t="shared" si="67"/>
        <v>1070000</v>
      </c>
      <c r="G169" s="75" t="str">
        <f>G159</f>
        <v>B.28.P</v>
      </c>
      <c r="H169" s="78" t="s">
        <v>70</v>
      </c>
      <c r="I169" s="77">
        <f t="shared" ref="I169:L169" si="68">SUM(I160:I168)</f>
        <v>1066000</v>
      </c>
      <c r="J169" s="77">
        <f t="shared" si="68"/>
        <v>0</v>
      </c>
      <c r="K169" s="77">
        <f t="shared" si="68"/>
        <v>1066000</v>
      </c>
      <c r="L169" s="77">
        <f t="shared" si="68"/>
        <v>1070000</v>
      </c>
      <c r="M169" s="74">
        <f>L169-F169</f>
        <v>0</v>
      </c>
    </row>
    <row r="170" spans="1:13" s="60" customFormat="1" ht="12">
      <c r="A170" s="141" t="s">
        <v>535</v>
      </c>
      <c r="B170" s="142" t="s">
        <v>536</v>
      </c>
      <c r="C170" s="143">
        <v>0</v>
      </c>
      <c r="D170" s="143"/>
      <c r="E170" s="143">
        <v>0</v>
      </c>
      <c r="F170" s="143"/>
      <c r="G170" s="62" t="s">
        <v>537</v>
      </c>
      <c r="H170" s="65" t="s">
        <v>538</v>
      </c>
      <c r="I170" s="64">
        <v>0</v>
      </c>
      <c r="J170" s="64">
        <v>0</v>
      </c>
      <c r="K170" s="64">
        <v>0</v>
      </c>
      <c r="L170" s="64">
        <v>0</v>
      </c>
    </row>
    <row r="171" spans="1:13" s="61" customFormat="1" ht="24">
      <c r="A171" s="144" t="s">
        <v>539</v>
      </c>
      <c r="B171" s="83" t="s">
        <v>165</v>
      </c>
      <c r="C171" s="145">
        <v>100000</v>
      </c>
      <c r="D171" s="145">
        <v>0</v>
      </c>
      <c r="E171" s="145">
        <v>100000</v>
      </c>
      <c r="F171" s="145">
        <v>0</v>
      </c>
      <c r="G171" s="68" t="s">
        <v>540</v>
      </c>
      <c r="H171" s="72" t="s">
        <v>541</v>
      </c>
      <c r="I171" s="73">
        <v>1312000</v>
      </c>
      <c r="J171" s="73">
        <v>737000</v>
      </c>
      <c r="K171" s="73">
        <v>1312000</v>
      </c>
      <c r="L171" s="73">
        <f>SUM(F172:F173)</f>
        <v>1070000</v>
      </c>
    </row>
    <row r="172" spans="1:13" s="60" customFormat="1" ht="24">
      <c r="A172" s="144" t="s">
        <v>542</v>
      </c>
      <c r="B172" s="83" t="s">
        <v>169</v>
      </c>
      <c r="C172" s="145">
        <v>312000</v>
      </c>
      <c r="D172" s="145">
        <v>45362</v>
      </c>
      <c r="E172" s="145">
        <v>312000</v>
      </c>
      <c r="F172" s="145">
        <v>70000</v>
      </c>
      <c r="G172" s="68" t="s">
        <v>543</v>
      </c>
      <c r="H172" s="72" t="s">
        <v>544</v>
      </c>
      <c r="I172" s="73">
        <v>0</v>
      </c>
      <c r="J172" s="73">
        <v>0</v>
      </c>
      <c r="K172" s="73">
        <v>0</v>
      </c>
      <c r="L172" s="73">
        <v>0</v>
      </c>
    </row>
    <row r="173" spans="1:13" s="60" customFormat="1" ht="12">
      <c r="A173" s="144" t="s">
        <v>545</v>
      </c>
      <c r="B173" s="83" t="s">
        <v>173</v>
      </c>
      <c r="C173" s="145">
        <v>1000000</v>
      </c>
      <c r="D173" s="145">
        <v>692000</v>
      </c>
      <c r="E173" s="145">
        <v>1000000</v>
      </c>
      <c r="F173" s="145">
        <v>1000000</v>
      </c>
      <c r="G173" s="68" t="s">
        <v>546</v>
      </c>
      <c r="H173" s="72" t="s">
        <v>547</v>
      </c>
      <c r="I173" s="73">
        <v>0</v>
      </c>
      <c r="J173" s="73">
        <v>1500</v>
      </c>
      <c r="K173" s="73">
        <v>10000</v>
      </c>
      <c r="L173" s="73">
        <v>0</v>
      </c>
    </row>
    <row r="174" spans="1:13" s="60" customFormat="1" ht="24">
      <c r="A174" s="144"/>
      <c r="B174" s="83"/>
      <c r="C174" s="145">
        <v>0</v>
      </c>
      <c r="D174" s="145">
        <v>0</v>
      </c>
      <c r="E174" s="145">
        <v>0</v>
      </c>
      <c r="F174" s="145">
        <v>0</v>
      </c>
      <c r="G174" s="68" t="s">
        <v>548</v>
      </c>
      <c r="H174" s="72" t="s">
        <v>171</v>
      </c>
      <c r="I174" s="73">
        <v>0</v>
      </c>
      <c r="J174" s="73">
        <v>0</v>
      </c>
      <c r="K174" s="73">
        <v>0</v>
      </c>
      <c r="L174" s="73">
        <v>0</v>
      </c>
    </row>
    <row r="175" spans="1:13" s="60" customFormat="1" ht="24">
      <c r="A175" s="144"/>
      <c r="B175" s="83"/>
      <c r="C175" s="145">
        <v>0</v>
      </c>
      <c r="D175" s="145">
        <v>0</v>
      </c>
      <c r="E175" s="145">
        <v>0</v>
      </c>
      <c r="F175" s="145">
        <v>0</v>
      </c>
      <c r="G175" s="68" t="s">
        <v>549</v>
      </c>
      <c r="H175" s="72" t="s">
        <v>550</v>
      </c>
      <c r="I175" s="73">
        <v>100000</v>
      </c>
      <c r="J175" s="73">
        <v>0</v>
      </c>
      <c r="K175" s="73">
        <v>100000</v>
      </c>
      <c r="L175" s="73">
        <f>F171</f>
        <v>0</v>
      </c>
    </row>
    <row r="176" spans="1:13" s="60" customFormat="1" ht="12">
      <c r="A176" s="147" t="str">
        <f>A170</f>
        <v>B.29.R</v>
      </c>
      <c r="B176" s="148" t="s">
        <v>70</v>
      </c>
      <c r="C176" s="149">
        <f>SUM(C171:C175)</f>
        <v>1412000</v>
      </c>
      <c r="D176" s="149">
        <f t="shared" ref="D176:F176" si="69">SUM(D171:D175)</f>
        <v>737362</v>
      </c>
      <c r="E176" s="149">
        <f>SUM(E171:E175)</f>
        <v>1412000</v>
      </c>
      <c r="F176" s="149">
        <f t="shared" si="69"/>
        <v>1070000</v>
      </c>
      <c r="G176" s="75" t="str">
        <f>G170</f>
        <v>B.29.P</v>
      </c>
      <c r="H176" s="78" t="s">
        <v>70</v>
      </c>
      <c r="I176" s="77">
        <f t="shared" ref="I176:K176" si="70">SUM(I171:I175)</f>
        <v>1412000</v>
      </c>
      <c r="J176" s="77">
        <f t="shared" si="70"/>
        <v>738500</v>
      </c>
      <c r="K176" s="77">
        <f t="shared" si="70"/>
        <v>1422000</v>
      </c>
      <c r="L176" s="77">
        <f t="shared" ref="L176" si="71">SUM(L171:L175)</f>
        <v>1070000</v>
      </c>
      <c r="M176" s="74">
        <f>L176-F176</f>
        <v>0</v>
      </c>
    </row>
    <row r="177" spans="1:13" s="60" customFormat="1" ht="12">
      <c r="A177" s="141" t="s">
        <v>551</v>
      </c>
      <c r="B177" s="142" t="s">
        <v>552</v>
      </c>
      <c r="C177" s="145">
        <v>0</v>
      </c>
      <c r="D177" s="145">
        <v>0</v>
      </c>
      <c r="E177" s="145">
        <v>0</v>
      </c>
      <c r="F177" s="145">
        <v>0</v>
      </c>
      <c r="G177" s="62" t="s">
        <v>553</v>
      </c>
      <c r="H177" s="65" t="s">
        <v>552</v>
      </c>
      <c r="I177" s="64">
        <v>0</v>
      </c>
      <c r="J177" s="64">
        <v>0</v>
      </c>
      <c r="K177" s="64">
        <v>0</v>
      </c>
      <c r="L177" s="64">
        <v>0</v>
      </c>
    </row>
    <row r="178" spans="1:13" s="60" customFormat="1" ht="24">
      <c r="A178" s="144" t="s">
        <v>554</v>
      </c>
      <c r="B178" s="83" t="s">
        <v>165</v>
      </c>
      <c r="C178" s="145">
        <v>100000</v>
      </c>
      <c r="D178" s="145">
        <v>0</v>
      </c>
      <c r="E178" s="145">
        <v>100000</v>
      </c>
      <c r="F178" s="145">
        <v>0</v>
      </c>
      <c r="G178" s="68" t="s">
        <v>555</v>
      </c>
      <c r="H178" s="72" t="s">
        <v>556</v>
      </c>
      <c r="I178" s="73">
        <v>796000</v>
      </c>
      <c r="J178" s="73">
        <v>222000</v>
      </c>
      <c r="K178" s="73">
        <v>796000</v>
      </c>
      <c r="L178" s="73">
        <f>SUM(F179:F180)</f>
        <v>420000</v>
      </c>
    </row>
    <row r="179" spans="1:13" s="60" customFormat="1" ht="12">
      <c r="A179" s="144" t="s">
        <v>557</v>
      </c>
      <c r="B179" s="83" t="s">
        <v>169</v>
      </c>
      <c r="C179" s="145">
        <v>96000</v>
      </c>
      <c r="D179" s="145">
        <v>13635</v>
      </c>
      <c r="E179" s="145">
        <v>96000</v>
      </c>
      <c r="F179" s="145">
        <v>27000</v>
      </c>
      <c r="G179" s="68" t="s">
        <v>558</v>
      </c>
      <c r="H179" s="72" t="s">
        <v>559</v>
      </c>
      <c r="I179" s="73">
        <v>0</v>
      </c>
      <c r="J179" s="73">
        <v>9648</v>
      </c>
      <c r="K179" s="73">
        <v>10000</v>
      </c>
      <c r="L179" s="73">
        <v>0</v>
      </c>
    </row>
    <row r="180" spans="1:13" s="60" customFormat="1" ht="12">
      <c r="A180" s="144" t="s">
        <v>560</v>
      </c>
      <c r="B180" s="83" t="s">
        <v>173</v>
      </c>
      <c r="C180" s="145">
        <v>700000</v>
      </c>
      <c r="D180" s="145">
        <v>208000</v>
      </c>
      <c r="E180" s="145">
        <v>700000</v>
      </c>
      <c r="F180" s="145">
        <v>393000</v>
      </c>
      <c r="G180" s="68" t="s">
        <v>561</v>
      </c>
      <c r="H180" s="72" t="s">
        <v>562</v>
      </c>
      <c r="I180" s="73">
        <v>0</v>
      </c>
      <c r="J180" s="73">
        <v>0</v>
      </c>
      <c r="K180" s="73">
        <v>0</v>
      </c>
      <c r="L180" s="73">
        <v>0</v>
      </c>
    </row>
    <row r="181" spans="1:13" s="61" customFormat="1" ht="12">
      <c r="A181" s="144"/>
      <c r="B181" s="83"/>
      <c r="C181" s="145">
        <v>0</v>
      </c>
      <c r="D181" s="145">
        <v>0</v>
      </c>
      <c r="E181" s="145">
        <v>0</v>
      </c>
      <c r="F181" s="145">
        <v>0</v>
      </c>
      <c r="G181" s="68" t="s">
        <v>563</v>
      </c>
      <c r="H181" s="72" t="s">
        <v>564</v>
      </c>
      <c r="I181" s="73">
        <v>0</v>
      </c>
      <c r="J181" s="73">
        <v>0</v>
      </c>
      <c r="K181" s="73">
        <v>0</v>
      </c>
      <c r="L181" s="73">
        <v>0</v>
      </c>
    </row>
    <row r="182" spans="1:13" s="60" customFormat="1" ht="12">
      <c r="A182" s="144"/>
      <c r="B182" s="83"/>
      <c r="C182" s="145">
        <v>0</v>
      </c>
      <c r="D182" s="145">
        <v>0</v>
      </c>
      <c r="E182" s="145">
        <v>0</v>
      </c>
      <c r="F182" s="145">
        <v>0</v>
      </c>
      <c r="G182" s="68" t="s">
        <v>565</v>
      </c>
      <c r="H182" s="72" t="s">
        <v>566</v>
      </c>
      <c r="I182" s="73">
        <v>0</v>
      </c>
      <c r="J182" s="73">
        <v>1800</v>
      </c>
      <c r="K182" s="73">
        <v>10000</v>
      </c>
      <c r="L182" s="73">
        <v>0</v>
      </c>
    </row>
    <row r="183" spans="1:13" s="60" customFormat="1" ht="24">
      <c r="A183" s="144"/>
      <c r="B183" s="83"/>
      <c r="C183" s="145">
        <v>0</v>
      </c>
      <c r="D183" s="145">
        <v>0</v>
      </c>
      <c r="E183" s="145">
        <v>0</v>
      </c>
      <c r="F183" s="145">
        <v>0</v>
      </c>
      <c r="G183" s="68" t="s">
        <v>567</v>
      </c>
      <c r="H183" s="72" t="s">
        <v>568</v>
      </c>
      <c r="I183" s="73">
        <v>0</v>
      </c>
      <c r="J183" s="73">
        <v>49025</v>
      </c>
      <c r="K183" s="73">
        <v>50000</v>
      </c>
      <c r="L183" s="73">
        <v>0</v>
      </c>
    </row>
    <row r="184" spans="1:13" s="60" customFormat="1" ht="24">
      <c r="A184" s="144"/>
      <c r="B184" s="83"/>
      <c r="C184" s="145">
        <v>0</v>
      </c>
      <c r="D184" s="145">
        <v>0</v>
      </c>
      <c r="E184" s="145">
        <v>0</v>
      </c>
      <c r="F184" s="145">
        <v>0</v>
      </c>
      <c r="G184" s="68" t="s">
        <v>569</v>
      </c>
      <c r="H184" s="72" t="s">
        <v>171</v>
      </c>
      <c r="I184" s="73">
        <v>0</v>
      </c>
      <c r="J184" s="73">
        <v>0</v>
      </c>
      <c r="K184" s="73">
        <v>0</v>
      </c>
      <c r="L184" s="73">
        <v>0</v>
      </c>
    </row>
    <row r="185" spans="1:13" s="60" customFormat="1" ht="24">
      <c r="A185" s="144"/>
      <c r="B185" s="83"/>
      <c r="C185" s="145">
        <v>0</v>
      </c>
      <c r="D185" s="145">
        <v>0</v>
      </c>
      <c r="E185" s="145">
        <v>0</v>
      </c>
      <c r="F185" s="145">
        <v>0</v>
      </c>
      <c r="G185" s="68" t="s">
        <v>570</v>
      </c>
      <c r="H185" s="72" t="s">
        <v>571</v>
      </c>
      <c r="I185" s="73">
        <v>100000</v>
      </c>
      <c r="J185" s="73">
        <v>0</v>
      </c>
      <c r="K185" s="73">
        <v>100000</v>
      </c>
      <c r="L185" s="73">
        <f>F178</f>
        <v>0</v>
      </c>
    </row>
    <row r="186" spans="1:13" s="60" customFormat="1" ht="12">
      <c r="A186" s="147" t="str">
        <f>A177</f>
        <v>B.30.R</v>
      </c>
      <c r="B186" s="148" t="s">
        <v>70</v>
      </c>
      <c r="C186" s="149">
        <f>SUM(C178:C185)</f>
        <v>896000</v>
      </c>
      <c r="D186" s="149">
        <f t="shared" ref="D186:F186" si="72">SUM(D178:D185)</f>
        <v>221635</v>
      </c>
      <c r="E186" s="149">
        <f>SUM(E178:E185)</f>
        <v>896000</v>
      </c>
      <c r="F186" s="149">
        <f t="shared" si="72"/>
        <v>420000</v>
      </c>
      <c r="G186" s="75" t="str">
        <f>G177</f>
        <v>B.30.P</v>
      </c>
      <c r="H186" s="78" t="s">
        <v>70</v>
      </c>
      <c r="I186" s="77">
        <f t="shared" ref="I186:L186" si="73">SUM(I178:I185)</f>
        <v>896000</v>
      </c>
      <c r="J186" s="77">
        <f t="shared" si="73"/>
        <v>282473</v>
      </c>
      <c r="K186" s="77">
        <f t="shared" si="73"/>
        <v>966000</v>
      </c>
      <c r="L186" s="77">
        <f t="shared" si="73"/>
        <v>420000</v>
      </c>
      <c r="M186" s="74">
        <f>L186-F186</f>
        <v>0</v>
      </c>
    </row>
    <row r="187" spans="1:13" s="60" customFormat="1" ht="12">
      <c r="A187" s="141" t="s">
        <v>572</v>
      </c>
      <c r="B187" s="142" t="s">
        <v>573</v>
      </c>
      <c r="C187" s="143">
        <v>0</v>
      </c>
      <c r="D187" s="143"/>
      <c r="E187" s="143">
        <v>0</v>
      </c>
      <c r="F187" s="143"/>
      <c r="G187" s="62" t="s">
        <v>574</v>
      </c>
      <c r="H187" s="65" t="s">
        <v>573</v>
      </c>
      <c r="I187" s="64">
        <v>0</v>
      </c>
      <c r="J187" s="64">
        <v>0</v>
      </c>
      <c r="K187" s="64">
        <v>0</v>
      </c>
      <c r="L187" s="64">
        <v>0</v>
      </c>
    </row>
    <row r="188" spans="1:13" s="60" customFormat="1" ht="24">
      <c r="A188" s="144" t="s">
        <v>575</v>
      </c>
      <c r="B188" s="83" t="s">
        <v>165</v>
      </c>
      <c r="C188" s="145">
        <v>100000</v>
      </c>
      <c r="D188" s="145">
        <v>0</v>
      </c>
      <c r="E188" s="145">
        <v>100000</v>
      </c>
      <c r="F188" s="145">
        <v>0</v>
      </c>
      <c r="G188" s="68" t="s">
        <v>576</v>
      </c>
      <c r="H188" s="72" t="s">
        <v>577</v>
      </c>
      <c r="I188" s="73">
        <v>796000</v>
      </c>
      <c r="J188" s="73">
        <v>147000</v>
      </c>
      <c r="K188" s="73">
        <v>796000</v>
      </c>
      <c r="L188" s="73">
        <f>SUM(F189:F190)</f>
        <v>107000</v>
      </c>
    </row>
    <row r="189" spans="1:13" s="60" customFormat="1" ht="12">
      <c r="A189" s="144" t="s">
        <v>578</v>
      </c>
      <c r="B189" s="83" t="s">
        <v>169</v>
      </c>
      <c r="C189" s="145">
        <v>96000</v>
      </c>
      <c r="D189" s="145">
        <v>9383</v>
      </c>
      <c r="E189" s="145">
        <v>96000</v>
      </c>
      <c r="F189" s="145">
        <v>7000</v>
      </c>
      <c r="G189" s="68" t="s">
        <v>579</v>
      </c>
      <c r="H189" s="72" t="s">
        <v>559</v>
      </c>
      <c r="I189" s="73">
        <v>0</v>
      </c>
      <c r="J189" s="73">
        <v>0</v>
      </c>
      <c r="K189" s="73">
        <v>0</v>
      </c>
      <c r="L189" s="73">
        <v>0</v>
      </c>
    </row>
    <row r="190" spans="1:13" s="61" customFormat="1" ht="12">
      <c r="A190" s="144" t="s">
        <v>580</v>
      </c>
      <c r="B190" s="83" t="s">
        <v>173</v>
      </c>
      <c r="C190" s="145">
        <v>700000</v>
      </c>
      <c r="D190" s="145">
        <v>138000</v>
      </c>
      <c r="E190" s="145">
        <v>700000</v>
      </c>
      <c r="F190" s="145">
        <v>100000</v>
      </c>
      <c r="G190" s="68" t="s">
        <v>581</v>
      </c>
      <c r="H190" s="72" t="s">
        <v>562</v>
      </c>
      <c r="I190" s="73">
        <v>0</v>
      </c>
      <c r="J190" s="73">
        <v>0</v>
      </c>
      <c r="K190" s="73">
        <v>0</v>
      </c>
      <c r="L190" s="73">
        <v>0</v>
      </c>
    </row>
    <row r="191" spans="1:13" s="60" customFormat="1" ht="12">
      <c r="A191" s="144"/>
      <c r="B191" s="83"/>
      <c r="C191" s="145">
        <v>0</v>
      </c>
      <c r="D191" s="145">
        <v>0</v>
      </c>
      <c r="E191" s="145">
        <v>0</v>
      </c>
      <c r="F191" s="145">
        <v>0</v>
      </c>
      <c r="G191" s="68" t="s">
        <v>582</v>
      </c>
      <c r="H191" s="72" t="s">
        <v>564</v>
      </c>
      <c r="I191" s="73">
        <v>0</v>
      </c>
      <c r="J191" s="73">
        <v>0</v>
      </c>
      <c r="K191" s="73">
        <v>0</v>
      </c>
      <c r="L191" s="73">
        <v>0</v>
      </c>
    </row>
    <row r="192" spans="1:13" s="60" customFormat="1" ht="12">
      <c r="A192" s="144"/>
      <c r="B192" s="83"/>
      <c r="C192" s="145">
        <v>0</v>
      </c>
      <c r="D192" s="145">
        <v>0</v>
      </c>
      <c r="E192" s="145">
        <v>0</v>
      </c>
      <c r="F192" s="145">
        <v>0</v>
      </c>
      <c r="G192" s="68" t="s">
        <v>583</v>
      </c>
      <c r="H192" s="72" t="s">
        <v>566</v>
      </c>
      <c r="I192" s="73">
        <v>0</v>
      </c>
      <c r="J192" s="73">
        <v>0</v>
      </c>
      <c r="K192" s="73">
        <v>0</v>
      </c>
      <c r="L192" s="73">
        <v>0</v>
      </c>
    </row>
    <row r="193" spans="1:13" s="60" customFormat="1" ht="24">
      <c r="A193" s="144"/>
      <c r="B193" s="83"/>
      <c r="C193" s="145">
        <v>0</v>
      </c>
      <c r="D193" s="145"/>
      <c r="E193" s="145">
        <v>0</v>
      </c>
      <c r="F193" s="145"/>
      <c r="G193" s="68" t="s">
        <v>584</v>
      </c>
      <c r="H193" s="72" t="s">
        <v>171</v>
      </c>
      <c r="I193" s="73">
        <v>0</v>
      </c>
      <c r="J193" s="73">
        <v>0</v>
      </c>
      <c r="K193" s="73">
        <v>0</v>
      </c>
      <c r="L193" s="73">
        <v>0</v>
      </c>
    </row>
    <row r="194" spans="1:13" s="60" customFormat="1" ht="12">
      <c r="A194" s="144"/>
      <c r="B194" s="83"/>
      <c r="C194" s="145">
        <v>0</v>
      </c>
      <c r="D194" s="145"/>
      <c r="E194" s="145">
        <v>0</v>
      </c>
      <c r="F194" s="145"/>
      <c r="G194" s="68" t="s">
        <v>585</v>
      </c>
      <c r="H194" s="72" t="s">
        <v>586</v>
      </c>
      <c r="I194" s="73">
        <v>100000</v>
      </c>
      <c r="J194" s="73">
        <v>0</v>
      </c>
      <c r="K194" s="73">
        <v>100000</v>
      </c>
      <c r="L194" s="73">
        <f>F188</f>
        <v>0</v>
      </c>
    </row>
    <row r="195" spans="1:13" s="60" customFormat="1" ht="12">
      <c r="A195" s="147" t="str">
        <f>A187</f>
        <v>B.31.R</v>
      </c>
      <c r="B195" s="148" t="s">
        <v>70</v>
      </c>
      <c r="C195" s="149">
        <f>SUM(C188:C194)</f>
        <v>896000</v>
      </c>
      <c r="D195" s="149">
        <f t="shared" ref="D195:F195" si="74">SUM(D188:D194)</f>
        <v>147383</v>
      </c>
      <c r="E195" s="149">
        <f>SUM(E188:E194)</f>
        <v>896000</v>
      </c>
      <c r="F195" s="149">
        <f t="shared" si="74"/>
        <v>107000</v>
      </c>
      <c r="G195" s="75" t="str">
        <f>G187</f>
        <v>B.31.P</v>
      </c>
      <c r="H195" s="78" t="s">
        <v>70</v>
      </c>
      <c r="I195" s="77">
        <f t="shared" ref="I195:K195" si="75">SUM(I188:I194)</f>
        <v>896000</v>
      </c>
      <c r="J195" s="77">
        <f t="shared" si="75"/>
        <v>147000</v>
      </c>
      <c r="K195" s="77">
        <f t="shared" si="75"/>
        <v>896000</v>
      </c>
      <c r="L195" s="77">
        <f t="shared" ref="L195" si="76">SUM(L188:L194)</f>
        <v>107000</v>
      </c>
      <c r="M195" s="74">
        <f>L195-F195</f>
        <v>0</v>
      </c>
    </row>
    <row r="196" spans="1:13" s="60" customFormat="1" ht="12">
      <c r="A196" s="141">
        <v>0</v>
      </c>
      <c r="B196" s="142">
        <v>0</v>
      </c>
      <c r="C196" s="143">
        <v>0</v>
      </c>
      <c r="D196" s="143">
        <v>0</v>
      </c>
      <c r="E196" s="143">
        <v>0</v>
      </c>
      <c r="F196" s="143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</row>
    <row r="197" spans="1:13" s="61" customFormat="1" ht="12">
      <c r="A197" s="141" t="s">
        <v>587</v>
      </c>
      <c r="B197" s="154" t="s">
        <v>588</v>
      </c>
      <c r="C197" s="143">
        <v>0</v>
      </c>
      <c r="D197" s="141">
        <v>0</v>
      </c>
      <c r="E197" s="143">
        <v>0</v>
      </c>
      <c r="F197" s="143">
        <v>0</v>
      </c>
      <c r="G197" s="62" t="s">
        <v>589</v>
      </c>
      <c r="H197" s="65" t="s">
        <v>588</v>
      </c>
      <c r="I197" s="64">
        <v>0</v>
      </c>
      <c r="J197" s="64">
        <v>0</v>
      </c>
      <c r="K197" s="64">
        <v>0</v>
      </c>
      <c r="L197" s="64">
        <v>0</v>
      </c>
    </row>
    <row r="198" spans="1:13" s="60" customFormat="1" ht="24">
      <c r="A198" s="144" t="s">
        <v>590</v>
      </c>
      <c r="B198" s="83" t="s">
        <v>165</v>
      </c>
      <c r="C198" s="145">
        <v>100000</v>
      </c>
      <c r="D198" s="145">
        <v>0</v>
      </c>
      <c r="E198" s="145">
        <v>100000</v>
      </c>
      <c r="F198" s="145">
        <v>0</v>
      </c>
      <c r="G198" s="68" t="s">
        <v>591</v>
      </c>
      <c r="H198" s="72" t="s">
        <v>592</v>
      </c>
      <c r="I198" s="73">
        <v>796000</v>
      </c>
      <c r="J198" s="73">
        <v>147000</v>
      </c>
      <c r="K198" s="73">
        <v>796000</v>
      </c>
      <c r="L198" s="73">
        <f>SUM(F199:F200)</f>
        <v>107000</v>
      </c>
    </row>
    <row r="199" spans="1:13" s="60" customFormat="1" ht="12">
      <c r="A199" s="144" t="s">
        <v>593</v>
      </c>
      <c r="B199" s="83" t="s">
        <v>169</v>
      </c>
      <c r="C199" s="145">
        <v>96000</v>
      </c>
      <c r="D199" s="145">
        <v>9383</v>
      </c>
      <c r="E199" s="145">
        <v>96000</v>
      </c>
      <c r="F199" s="145">
        <v>7000</v>
      </c>
      <c r="G199" s="68" t="s">
        <v>594</v>
      </c>
      <c r="H199" s="72" t="s">
        <v>595</v>
      </c>
      <c r="I199" s="73">
        <v>0</v>
      </c>
      <c r="J199" s="73">
        <v>0</v>
      </c>
      <c r="K199" s="73">
        <v>0</v>
      </c>
      <c r="L199" s="73">
        <v>0</v>
      </c>
    </row>
    <row r="200" spans="1:13" s="60" customFormat="1" ht="24">
      <c r="A200" s="144" t="s">
        <v>596</v>
      </c>
      <c r="B200" s="83" t="s">
        <v>173</v>
      </c>
      <c r="C200" s="145">
        <v>700000</v>
      </c>
      <c r="D200" s="145">
        <v>138000</v>
      </c>
      <c r="E200" s="145">
        <v>700000</v>
      </c>
      <c r="F200" s="145">
        <v>100000</v>
      </c>
      <c r="G200" s="68" t="s">
        <v>597</v>
      </c>
      <c r="H200" s="72" t="s">
        <v>171</v>
      </c>
      <c r="I200" s="73">
        <v>0</v>
      </c>
      <c r="J200" s="73">
        <v>0</v>
      </c>
      <c r="K200" s="73">
        <v>0</v>
      </c>
      <c r="L200" s="73">
        <v>0</v>
      </c>
    </row>
    <row r="201" spans="1:13" s="60" customFormat="1" ht="24">
      <c r="A201" s="144"/>
      <c r="B201" s="83"/>
      <c r="C201" s="145">
        <v>0</v>
      </c>
      <c r="D201" s="145">
        <v>0</v>
      </c>
      <c r="E201" s="145">
        <v>0</v>
      </c>
      <c r="F201" s="145">
        <v>0</v>
      </c>
      <c r="G201" s="68" t="s">
        <v>598</v>
      </c>
      <c r="H201" s="72" t="s">
        <v>599</v>
      </c>
      <c r="I201" s="73">
        <v>100000</v>
      </c>
      <c r="J201" s="73">
        <v>0</v>
      </c>
      <c r="K201" s="73">
        <v>100000</v>
      </c>
      <c r="L201" s="73">
        <f>F198</f>
        <v>0</v>
      </c>
    </row>
    <row r="202" spans="1:13" s="60" customFormat="1" ht="12">
      <c r="A202" s="147" t="str">
        <f>A197</f>
        <v>B.32.R</v>
      </c>
      <c r="B202" s="148" t="s">
        <v>70</v>
      </c>
      <c r="C202" s="149">
        <f>SUM(C198:C201)</f>
        <v>896000</v>
      </c>
      <c r="D202" s="149">
        <f t="shared" ref="D202:F202" si="77">SUM(D198:D201)</f>
        <v>147383</v>
      </c>
      <c r="E202" s="149">
        <f>SUM(E198:E201)</f>
        <v>896000</v>
      </c>
      <c r="F202" s="149">
        <f t="shared" si="77"/>
        <v>107000</v>
      </c>
      <c r="G202" s="75" t="str">
        <f>G197</f>
        <v>B.32.P</v>
      </c>
      <c r="H202" s="78" t="s">
        <v>70</v>
      </c>
      <c r="I202" s="77">
        <f t="shared" ref="I202:K202" si="78">SUM(I198:I201)</f>
        <v>896000</v>
      </c>
      <c r="J202" s="77">
        <f t="shared" si="78"/>
        <v>147000</v>
      </c>
      <c r="K202" s="77">
        <f t="shared" si="78"/>
        <v>896000</v>
      </c>
      <c r="L202" s="77">
        <f t="shared" ref="L202" si="79">SUM(L198:L201)</f>
        <v>107000</v>
      </c>
      <c r="M202" s="74">
        <f>L202-F202</f>
        <v>0</v>
      </c>
    </row>
    <row r="203" spans="1:13" s="60" customFormat="1" ht="12">
      <c r="A203" s="141" t="s">
        <v>600</v>
      </c>
      <c r="B203" s="154" t="s">
        <v>601</v>
      </c>
      <c r="C203" s="143">
        <v>0</v>
      </c>
      <c r="D203" s="143"/>
      <c r="E203" s="143">
        <v>0</v>
      </c>
      <c r="F203" s="143"/>
      <c r="G203" s="62" t="s">
        <v>602</v>
      </c>
      <c r="H203" s="65" t="s">
        <v>601</v>
      </c>
      <c r="I203" s="64">
        <v>0</v>
      </c>
      <c r="J203" s="64">
        <v>0</v>
      </c>
      <c r="K203" s="64">
        <v>0</v>
      </c>
      <c r="L203" s="64">
        <v>0</v>
      </c>
    </row>
    <row r="204" spans="1:13" s="60" customFormat="1" ht="24">
      <c r="A204" s="144" t="s">
        <v>603</v>
      </c>
      <c r="B204" s="83" t="s">
        <v>165</v>
      </c>
      <c r="C204" s="145">
        <v>100000</v>
      </c>
      <c r="D204" s="145">
        <v>0</v>
      </c>
      <c r="E204" s="145">
        <v>100000</v>
      </c>
      <c r="F204" s="145">
        <v>0</v>
      </c>
      <c r="G204" s="68" t="s">
        <v>604</v>
      </c>
      <c r="H204" s="72" t="s">
        <v>605</v>
      </c>
      <c r="I204" s="73">
        <v>796000</v>
      </c>
      <c r="J204" s="73">
        <v>0</v>
      </c>
      <c r="K204" s="73">
        <v>796000</v>
      </c>
      <c r="L204" s="73">
        <f>SUM(F205:F206)</f>
        <v>170000</v>
      </c>
    </row>
    <row r="205" spans="1:13" s="60" customFormat="1" ht="12">
      <c r="A205" s="144" t="s">
        <v>606</v>
      </c>
      <c r="B205" s="83" t="s">
        <v>169</v>
      </c>
      <c r="C205" s="145">
        <v>96000</v>
      </c>
      <c r="D205" s="145">
        <v>0</v>
      </c>
      <c r="E205" s="145">
        <v>96000</v>
      </c>
      <c r="F205" s="145">
        <v>70000</v>
      </c>
      <c r="G205" s="68" t="s">
        <v>607</v>
      </c>
      <c r="H205" s="72" t="s">
        <v>595</v>
      </c>
      <c r="I205" s="73">
        <v>0</v>
      </c>
      <c r="J205" s="73">
        <v>0</v>
      </c>
      <c r="K205" s="73">
        <v>0</v>
      </c>
      <c r="L205" s="73">
        <v>0</v>
      </c>
    </row>
    <row r="206" spans="1:13" s="60" customFormat="1" ht="24">
      <c r="A206" s="144" t="s">
        <v>608</v>
      </c>
      <c r="B206" s="83" t="s">
        <v>173</v>
      </c>
      <c r="C206" s="145">
        <v>700000</v>
      </c>
      <c r="D206" s="145">
        <v>0</v>
      </c>
      <c r="E206" s="145">
        <v>700000</v>
      </c>
      <c r="F206" s="145">
        <v>100000</v>
      </c>
      <c r="G206" s="68" t="s">
        <v>609</v>
      </c>
      <c r="H206" s="72" t="s">
        <v>171</v>
      </c>
      <c r="I206" s="73">
        <v>0</v>
      </c>
      <c r="J206" s="73">
        <v>0</v>
      </c>
      <c r="K206" s="73">
        <v>0</v>
      </c>
      <c r="L206" s="73">
        <v>0</v>
      </c>
    </row>
    <row r="207" spans="1:13" s="60" customFormat="1" ht="24">
      <c r="A207" s="144"/>
      <c r="B207" s="83"/>
      <c r="C207" s="145">
        <v>0</v>
      </c>
      <c r="D207" s="145">
        <v>0</v>
      </c>
      <c r="E207" s="145">
        <v>0</v>
      </c>
      <c r="F207" s="145">
        <v>0</v>
      </c>
      <c r="G207" s="68" t="s">
        <v>610</v>
      </c>
      <c r="H207" s="72" t="s">
        <v>611</v>
      </c>
      <c r="I207" s="73">
        <v>100000</v>
      </c>
      <c r="J207" s="73">
        <v>0</v>
      </c>
      <c r="K207" s="73">
        <v>100000</v>
      </c>
      <c r="L207" s="73">
        <f>F204</f>
        <v>0</v>
      </c>
    </row>
    <row r="208" spans="1:13" s="60" customFormat="1" ht="12">
      <c r="A208" s="147" t="str">
        <f>A203</f>
        <v>B.33.R</v>
      </c>
      <c r="B208" s="148" t="s">
        <v>70</v>
      </c>
      <c r="C208" s="149">
        <f>SUM(C204:C207)</f>
        <v>896000</v>
      </c>
      <c r="D208" s="149">
        <f t="shared" ref="D208:F208" si="80">SUM(D204:D207)</f>
        <v>0</v>
      </c>
      <c r="E208" s="149">
        <f>SUM(E204:E207)</f>
        <v>896000</v>
      </c>
      <c r="F208" s="149">
        <f t="shared" si="80"/>
        <v>170000</v>
      </c>
      <c r="G208" s="75" t="str">
        <f>G203</f>
        <v>B.33.P</v>
      </c>
      <c r="H208" s="78" t="s">
        <v>70</v>
      </c>
      <c r="I208" s="77">
        <f t="shared" ref="I208:K208" si="81">SUM(I204:I207)</f>
        <v>896000</v>
      </c>
      <c r="J208" s="77">
        <f t="shared" si="81"/>
        <v>0</v>
      </c>
      <c r="K208" s="77">
        <f t="shared" si="81"/>
        <v>896000</v>
      </c>
      <c r="L208" s="77">
        <f t="shared" ref="L208" si="82">SUM(L204:L207)</f>
        <v>170000</v>
      </c>
      <c r="M208" s="74">
        <f>L208-F208</f>
        <v>0</v>
      </c>
    </row>
    <row r="209" spans="1:13" s="61" customFormat="1" ht="12">
      <c r="A209" s="141" t="s">
        <v>612</v>
      </c>
      <c r="B209" s="142" t="s">
        <v>613</v>
      </c>
      <c r="C209" s="143">
        <v>0</v>
      </c>
      <c r="D209" s="143">
        <v>0</v>
      </c>
      <c r="E209" s="143">
        <v>0</v>
      </c>
      <c r="F209" s="143">
        <v>0</v>
      </c>
      <c r="G209" s="62" t="s">
        <v>614</v>
      </c>
      <c r="H209" s="65" t="s">
        <v>613</v>
      </c>
      <c r="I209" s="64">
        <v>0</v>
      </c>
      <c r="J209" s="64">
        <v>0</v>
      </c>
      <c r="K209" s="64">
        <v>0</v>
      </c>
      <c r="L209" s="64">
        <v>0</v>
      </c>
    </row>
    <row r="210" spans="1:13" s="60" customFormat="1" ht="12">
      <c r="A210" s="144" t="s">
        <v>615</v>
      </c>
      <c r="B210" s="83" t="s">
        <v>165</v>
      </c>
      <c r="C210" s="145">
        <v>470000</v>
      </c>
      <c r="D210" s="145">
        <v>0</v>
      </c>
      <c r="E210" s="145">
        <v>470000</v>
      </c>
      <c r="F210" s="145">
        <v>0</v>
      </c>
      <c r="G210" s="68" t="s">
        <v>616</v>
      </c>
      <c r="H210" s="72" t="s">
        <v>617</v>
      </c>
      <c r="I210" s="73">
        <v>470000</v>
      </c>
      <c r="J210" s="73">
        <v>0</v>
      </c>
      <c r="K210" s="73">
        <v>470000</v>
      </c>
      <c r="L210" s="73">
        <f>F210</f>
        <v>0</v>
      </c>
    </row>
    <row r="211" spans="1:13" s="60" customFormat="1" ht="24">
      <c r="A211" s="141" t="s">
        <v>618</v>
      </c>
      <c r="B211" s="142" t="s">
        <v>619</v>
      </c>
      <c r="C211" s="145">
        <v>0</v>
      </c>
      <c r="D211" s="145">
        <v>0</v>
      </c>
      <c r="E211" s="145">
        <v>0</v>
      </c>
      <c r="F211" s="145">
        <v>470000</v>
      </c>
      <c r="G211" s="68" t="s">
        <v>620</v>
      </c>
      <c r="H211" s="72" t="s">
        <v>171</v>
      </c>
      <c r="I211" s="73">
        <v>0</v>
      </c>
      <c r="J211" s="73">
        <v>0</v>
      </c>
      <c r="K211" s="73">
        <v>0</v>
      </c>
      <c r="L211" s="73">
        <v>0</v>
      </c>
    </row>
    <row r="212" spans="1:13" s="60" customFormat="1" ht="12">
      <c r="A212" s="144" t="s">
        <v>621</v>
      </c>
      <c r="B212" s="83" t="s">
        <v>622</v>
      </c>
      <c r="C212" s="145">
        <v>0</v>
      </c>
      <c r="D212" s="145">
        <v>0</v>
      </c>
      <c r="E212" s="145">
        <v>0</v>
      </c>
      <c r="F212" s="145">
        <v>0</v>
      </c>
      <c r="G212" s="70">
        <v>0</v>
      </c>
      <c r="H212" s="83">
        <v>0</v>
      </c>
      <c r="I212" s="145">
        <v>0</v>
      </c>
      <c r="J212" s="73">
        <v>0</v>
      </c>
      <c r="K212" s="145">
        <v>0</v>
      </c>
      <c r="L212" s="145">
        <v>0</v>
      </c>
    </row>
    <row r="213" spans="1:13" s="60" customFormat="1" ht="12">
      <c r="A213" s="147" t="str">
        <f>A209</f>
        <v>B.34.R</v>
      </c>
      <c r="B213" s="148" t="s">
        <v>70</v>
      </c>
      <c r="C213" s="149">
        <f>SUM(C210:C212)</f>
        <v>470000</v>
      </c>
      <c r="D213" s="149">
        <f t="shared" ref="D213:F213" si="83">SUM(D210:D212)</f>
        <v>0</v>
      </c>
      <c r="E213" s="149">
        <f>SUM(E210:E212)</f>
        <v>470000</v>
      </c>
      <c r="F213" s="149">
        <f t="shared" si="83"/>
        <v>470000</v>
      </c>
      <c r="G213" s="75" t="str">
        <f>G209</f>
        <v>B.34.P</v>
      </c>
      <c r="H213" s="78" t="s">
        <v>70</v>
      </c>
      <c r="I213" s="77">
        <f t="shared" ref="I213:K213" si="84">SUM(I210:I212)</f>
        <v>470000</v>
      </c>
      <c r="J213" s="77">
        <f t="shared" si="84"/>
        <v>0</v>
      </c>
      <c r="K213" s="77">
        <f t="shared" si="84"/>
        <v>470000</v>
      </c>
      <c r="L213" s="77">
        <f t="shared" ref="L213" si="85">SUM(L210:L212)</f>
        <v>0</v>
      </c>
      <c r="M213" s="74">
        <f>L213-F213</f>
        <v>-470000</v>
      </c>
    </row>
    <row r="214" spans="1:13" s="60" customFormat="1" ht="12">
      <c r="A214" s="141" t="s">
        <v>623</v>
      </c>
      <c r="B214" s="142" t="s">
        <v>624</v>
      </c>
      <c r="C214" s="143">
        <v>0</v>
      </c>
      <c r="D214" s="143"/>
      <c r="E214" s="143">
        <v>0</v>
      </c>
      <c r="F214" s="143"/>
      <c r="G214" s="62" t="s">
        <v>7</v>
      </c>
      <c r="H214" s="65" t="s">
        <v>624</v>
      </c>
      <c r="I214" s="64">
        <v>0</v>
      </c>
      <c r="J214" s="64">
        <v>0</v>
      </c>
      <c r="K214" s="64">
        <v>0</v>
      </c>
      <c r="L214" s="64">
        <v>0</v>
      </c>
    </row>
    <row r="215" spans="1:13" s="60" customFormat="1" ht="24">
      <c r="A215" s="144" t="s">
        <v>625</v>
      </c>
      <c r="B215" s="83" t="s">
        <v>165</v>
      </c>
      <c r="C215" s="145">
        <v>100000</v>
      </c>
      <c r="D215" s="145">
        <v>0</v>
      </c>
      <c r="E215" s="145">
        <v>100000</v>
      </c>
      <c r="F215" s="145">
        <v>0</v>
      </c>
      <c r="G215" s="68" t="s">
        <v>626</v>
      </c>
      <c r="H215" s="72" t="s">
        <v>627</v>
      </c>
      <c r="I215" s="73">
        <v>1098000</v>
      </c>
      <c r="J215" s="73">
        <v>0</v>
      </c>
      <c r="K215" s="73">
        <v>1098000</v>
      </c>
      <c r="L215" s="73">
        <f>SUM(F216:F217)</f>
        <v>107000</v>
      </c>
    </row>
    <row r="216" spans="1:13" s="60" customFormat="1" ht="24">
      <c r="A216" s="144" t="s">
        <v>628</v>
      </c>
      <c r="B216" s="83" t="s">
        <v>169</v>
      </c>
      <c r="C216" s="145">
        <v>98000</v>
      </c>
      <c r="D216" s="145">
        <v>0</v>
      </c>
      <c r="E216" s="145">
        <v>98000</v>
      </c>
      <c r="F216" s="145">
        <v>7000</v>
      </c>
      <c r="G216" s="68" t="s">
        <v>629</v>
      </c>
      <c r="H216" s="72" t="s">
        <v>171</v>
      </c>
      <c r="I216" s="73">
        <v>0</v>
      </c>
      <c r="J216" s="73">
        <v>0</v>
      </c>
      <c r="K216" s="73">
        <v>0</v>
      </c>
      <c r="L216" s="73">
        <v>0</v>
      </c>
    </row>
    <row r="217" spans="1:13" s="60" customFormat="1" ht="12">
      <c r="A217" s="144" t="s">
        <v>630</v>
      </c>
      <c r="B217" s="83" t="s">
        <v>173</v>
      </c>
      <c r="C217" s="145">
        <v>1000000</v>
      </c>
      <c r="D217" s="145">
        <v>0</v>
      </c>
      <c r="E217" s="145">
        <v>1000000</v>
      </c>
      <c r="F217" s="145">
        <v>100000</v>
      </c>
      <c r="G217" s="68" t="s">
        <v>631</v>
      </c>
      <c r="H217" s="72" t="s">
        <v>632</v>
      </c>
      <c r="I217" s="73">
        <v>100000</v>
      </c>
      <c r="J217" s="73">
        <v>0</v>
      </c>
      <c r="K217" s="73">
        <v>100000</v>
      </c>
      <c r="L217" s="73">
        <f>F215</f>
        <v>0</v>
      </c>
    </row>
    <row r="218" spans="1:13" s="60" customFormat="1" ht="12">
      <c r="A218" s="144" t="s">
        <v>633</v>
      </c>
      <c r="B218" s="83" t="s">
        <v>634</v>
      </c>
      <c r="C218" s="145">
        <v>0</v>
      </c>
      <c r="D218" s="145"/>
      <c r="E218" s="145">
        <v>0</v>
      </c>
      <c r="F218" s="145">
        <v>0</v>
      </c>
      <c r="G218" s="70">
        <v>0</v>
      </c>
      <c r="H218" s="83">
        <v>0</v>
      </c>
      <c r="I218" s="145">
        <v>0</v>
      </c>
      <c r="J218" s="145">
        <v>0</v>
      </c>
      <c r="K218" s="145">
        <v>0</v>
      </c>
      <c r="L218" s="145">
        <v>0</v>
      </c>
    </row>
    <row r="219" spans="1:13" s="60" customFormat="1" ht="12">
      <c r="A219" s="147" t="str">
        <f>A214</f>
        <v>B.35.R</v>
      </c>
      <c r="B219" s="148" t="s">
        <v>70</v>
      </c>
      <c r="C219" s="149">
        <f>SUM(C215:C218)</f>
        <v>1198000</v>
      </c>
      <c r="D219" s="149">
        <f t="shared" ref="D219:F219" si="86">SUM(D215:D218)</f>
        <v>0</v>
      </c>
      <c r="E219" s="149">
        <f>SUM(E215:E218)</f>
        <v>1198000</v>
      </c>
      <c r="F219" s="149">
        <f t="shared" si="86"/>
        <v>107000</v>
      </c>
      <c r="G219" s="75" t="str">
        <f>G214</f>
        <v>B.35.P</v>
      </c>
      <c r="H219" s="78" t="s">
        <v>70</v>
      </c>
      <c r="I219" s="77">
        <f t="shared" ref="I219:K219" si="87">SUM(I215:I218)</f>
        <v>1198000</v>
      </c>
      <c r="J219" s="77">
        <f t="shared" si="87"/>
        <v>0</v>
      </c>
      <c r="K219" s="77">
        <f t="shared" si="87"/>
        <v>1198000</v>
      </c>
      <c r="L219" s="77">
        <f t="shared" ref="L219" si="88">SUM(L215:L218)</f>
        <v>107000</v>
      </c>
      <c r="M219" s="74">
        <f>L219-F219</f>
        <v>0</v>
      </c>
    </row>
    <row r="220" spans="1:13" s="60" customFormat="1" ht="12">
      <c r="A220" s="141" t="s">
        <v>635</v>
      </c>
      <c r="B220" s="142" t="s">
        <v>636</v>
      </c>
      <c r="C220" s="143">
        <v>0</v>
      </c>
      <c r="D220" s="143">
        <v>0</v>
      </c>
      <c r="E220" s="143">
        <v>0</v>
      </c>
      <c r="F220" s="143">
        <v>0</v>
      </c>
      <c r="G220" s="62" t="s">
        <v>8</v>
      </c>
      <c r="H220" s="65" t="s">
        <v>636</v>
      </c>
      <c r="I220" s="64">
        <v>0</v>
      </c>
      <c r="J220" s="64"/>
      <c r="K220" s="64">
        <v>0</v>
      </c>
      <c r="L220" s="64">
        <v>0</v>
      </c>
    </row>
    <row r="221" spans="1:13" s="61" customFormat="1" ht="24">
      <c r="A221" s="144" t="s">
        <v>637</v>
      </c>
      <c r="B221" s="83" t="s">
        <v>165</v>
      </c>
      <c r="C221" s="145">
        <v>100000</v>
      </c>
      <c r="D221" s="145">
        <v>0</v>
      </c>
      <c r="E221" s="145">
        <v>100000</v>
      </c>
      <c r="F221" s="145">
        <v>0</v>
      </c>
      <c r="G221" s="68" t="s">
        <v>638</v>
      </c>
      <c r="H221" s="72" t="s">
        <v>639</v>
      </c>
      <c r="I221" s="73">
        <v>14441000</v>
      </c>
      <c r="J221" s="73">
        <v>14441000</v>
      </c>
      <c r="K221" s="73">
        <v>14441000</v>
      </c>
      <c r="L221" s="73">
        <f>SUM(F222:F223)</f>
        <v>107000</v>
      </c>
    </row>
    <row r="222" spans="1:13" s="60" customFormat="1" ht="24">
      <c r="A222" s="144" t="s">
        <v>640</v>
      </c>
      <c r="B222" s="83" t="s">
        <v>169</v>
      </c>
      <c r="C222" s="145">
        <v>4441000</v>
      </c>
      <c r="D222" s="145">
        <v>1712780</v>
      </c>
      <c r="E222" s="145">
        <v>4441000</v>
      </c>
      <c r="F222" s="145">
        <v>7000</v>
      </c>
      <c r="G222" s="68" t="s">
        <v>641</v>
      </c>
      <c r="H222" s="72" t="s">
        <v>171</v>
      </c>
      <c r="I222" s="73">
        <v>0</v>
      </c>
      <c r="J222" s="73">
        <v>0</v>
      </c>
      <c r="K222" s="73">
        <v>0</v>
      </c>
      <c r="L222" s="73">
        <v>0</v>
      </c>
    </row>
    <row r="223" spans="1:13" s="60" customFormat="1" ht="12">
      <c r="A223" s="144" t="s">
        <v>642</v>
      </c>
      <c r="B223" s="83" t="s">
        <v>173</v>
      </c>
      <c r="C223" s="145">
        <v>10000000</v>
      </c>
      <c r="D223" s="145">
        <v>12526000</v>
      </c>
      <c r="E223" s="145">
        <v>13000000</v>
      </c>
      <c r="F223" s="145">
        <v>100000</v>
      </c>
      <c r="G223" s="68" t="s">
        <v>643</v>
      </c>
      <c r="H223" s="72" t="s">
        <v>644</v>
      </c>
      <c r="I223" s="73">
        <v>100000</v>
      </c>
      <c r="J223" s="73">
        <v>0</v>
      </c>
      <c r="K223" s="73">
        <v>100000</v>
      </c>
      <c r="L223" s="73">
        <f>F221</f>
        <v>0</v>
      </c>
    </row>
    <row r="224" spans="1:13" s="60" customFormat="1" ht="12">
      <c r="A224" s="144" t="s">
        <v>645</v>
      </c>
      <c r="B224" s="83" t="s">
        <v>646</v>
      </c>
      <c r="C224" s="145">
        <v>0</v>
      </c>
      <c r="D224" s="145">
        <v>0</v>
      </c>
      <c r="E224" s="145">
        <v>0</v>
      </c>
      <c r="F224" s="145">
        <v>0</v>
      </c>
      <c r="G224" s="70">
        <v>0</v>
      </c>
      <c r="H224" s="83">
        <v>0</v>
      </c>
      <c r="I224" s="145">
        <v>0</v>
      </c>
      <c r="J224" s="145"/>
      <c r="K224" s="145">
        <v>0</v>
      </c>
      <c r="L224" s="145">
        <v>0</v>
      </c>
    </row>
    <row r="225" spans="1:13" s="60" customFormat="1" ht="12">
      <c r="A225" s="147" t="str">
        <f>A220</f>
        <v>B.36.R</v>
      </c>
      <c r="B225" s="148" t="s">
        <v>70</v>
      </c>
      <c r="C225" s="149">
        <f>SUM(C221:C224)</f>
        <v>14541000</v>
      </c>
      <c r="D225" s="149">
        <f t="shared" ref="D225:F225" si="89">SUM(D221:D224)</f>
        <v>14238780</v>
      </c>
      <c r="E225" s="149">
        <f>SUM(E221:E224)</f>
        <v>17541000</v>
      </c>
      <c r="F225" s="149">
        <f t="shared" si="89"/>
        <v>107000</v>
      </c>
      <c r="G225" s="75" t="str">
        <f>G220</f>
        <v>B.36.P</v>
      </c>
      <c r="H225" s="78" t="s">
        <v>70</v>
      </c>
      <c r="I225" s="77">
        <f t="shared" ref="I225:K225" si="90">SUM(I221:I224)</f>
        <v>14541000</v>
      </c>
      <c r="J225" s="77">
        <f t="shared" si="90"/>
        <v>14441000</v>
      </c>
      <c r="K225" s="77">
        <f t="shared" si="90"/>
        <v>14541000</v>
      </c>
      <c r="L225" s="77">
        <f t="shared" ref="L225" si="91">SUM(L221:L224)</f>
        <v>107000</v>
      </c>
      <c r="M225" s="74">
        <f>L225-F225</f>
        <v>0</v>
      </c>
    </row>
    <row r="226" spans="1:13" s="61" customFormat="1" ht="12">
      <c r="A226" s="141" t="s">
        <v>647</v>
      </c>
      <c r="B226" s="142" t="s">
        <v>648</v>
      </c>
      <c r="C226" s="143">
        <v>0</v>
      </c>
      <c r="D226" s="151">
        <v>0</v>
      </c>
      <c r="E226" s="143">
        <v>0</v>
      </c>
      <c r="F226" s="143">
        <v>0</v>
      </c>
      <c r="G226" s="62" t="s">
        <v>9</v>
      </c>
      <c r="H226" s="65" t="s">
        <v>648</v>
      </c>
      <c r="I226" s="64">
        <v>0</v>
      </c>
      <c r="J226" s="64"/>
      <c r="K226" s="64">
        <v>0</v>
      </c>
      <c r="L226" s="64">
        <v>0</v>
      </c>
    </row>
    <row r="227" spans="1:13" s="60" customFormat="1" ht="12">
      <c r="A227" s="144" t="s">
        <v>649</v>
      </c>
      <c r="B227" s="83" t="s">
        <v>165</v>
      </c>
      <c r="C227" s="145">
        <v>0</v>
      </c>
      <c r="D227" s="145">
        <v>0</v>
      </c>
      <c r="E227" s="145">
        <v>0</v>
      </c>
      <c r="F227" s="145">
        <v>0</v>
      </c>
      <c r="G227" s="68" t="s">
        <v>650</v>
      </c>
      <c r="H227" s="72" t="s">
        <v>651</v>
      </c>
      <c r="I227" s="73">
        <v>26000000</v>
      </c>
      <c r="J227" s="73">
        <v>28883000</v>
      </c>
      <c r="K227" s="73">
        <v>29000000</v>
      </c>
      <c r="L227" s="73">
        <f>SUM(F228:F229)</f>
        <v>107000</v>
      </c>
    </row>
    <row r="228" spans="1:13" s="60" customFormat="1" ht="24">
      <c r="A228" s="144" t="s">
        <v>652</v>
      </c>
      <c r="B228" s="83" t="s">
        <v>169</v>
      </c>
      <c r="C228" s="145">
        <v>1000000</v>
      </c>
      <c r="D228" s="145">
        <v>3425560</v>
      </c>
      <c r="E228" s="145">
        <v>3500000</v>
      </c>
      <c r="F228" s="145">
        <v>7000</v>
      </c>
      <c r="G228" s="68" t="s">
        <v>653</v>
      </c>
      <c r="H228" s="72" t="s">
        <v>171</v>
      </c>
      <c r="I228" s="73">
        <v>0</v>
      </c>
      <c r="J228" s="73">
        <v>0</v>
      </c>
      <c r="K228" s="73">
        <v>0</v>
      </c>
      <c r="L228" s="73">
        <v>0</v>
      </c>
    </row>
    <row r="229" spans="1:13" s="60" customFormat="1" ht="12">
      <c r="A229" s="144" t="s">
        <v>654</v>
      </c>
      <c r="B229" s="83" t="s">
        <v>173</v>
      </c>
      <c r="C229" s="146">
        <v>25000000</v>
      </c>
      <c r="D229" s="145">
        <v>45052000</v>
      </c>
      <c r="E229" s="146">
        <v>45500000</v>
      </c>
      <c r="F229" s="146">
        <v>100000</v>
      </c>
      <c r="G229" s="68" t="s">
        <v>655</v>
      </c>
      <c r="H229" s="72" t="s">
        <v>656</v>
      </c>
      <c r="I229" s="145">
        <v>0</v>
      </c>
      <c r="J229" s="73">
        <v>20000000</v>
      </c>
      <c r="K229" s="145">
        <v>20000000</v>
      </c>
      <c r="L229" s="145">
        <v>0</v>
      </c>
    </row>
    <row r="230" spans="1:13" s="60" customFormat="1" ht="12">
      <c r="A230" s="147" t="str">
        <f>A226</f>
        <v>B.37.R</v>
      </c>
      <c r="B230" s="148" t="s">
        <v>70</v>
      </c>
      <c r="C230" s="149">
        <f>SUM(C227:C229)</f>
        <v>26000000</v>
      </c>
      <c r="D230" s="149">
        <f t="shared" ref="D230:F230" si="92">SUM(D227:D229)</f>
        <v>48477560</v>
      </c>
      <c r="E230" s="149">
        <f>SUM(E227:E229)</f>
        <v>49000000</v>
      </c>
      <c r="F230" s="149">
        <f t="shared" si="92"/>
        <v>107000</v>
      </c>
      <c r="G230" s="75" t="str">
        <f>G226</f>
        <v>B.37.P</v>
      </c>
      <c r="H230" s="78" t="s">
        <v>70</v>
      </c>
      <c r="I230" s="78">
        <f t="shared" ref="I230:K230" si="93">SUM(I227:I229)</f>
        <v>26000000</v>
      </c>
      <c r="J230" s="78">
        <f t="shared" si="93"/>
        <v>48883000</v>
      </c>
      <c r="K230" s="78">
        <f t="shared" si="93"/>
        <v>49000000</v>
      </c>
      <c r="L230" s="78">
        <f t="shared" ref="L230" si="94">SUM(L227:L229)</f>
        <v>107000</v>
      </c>
      <c r="M230" s="74">
        <f>L230-F230</f>
        <v>0</v>
      </c>
    </row>
    <row r="231" spans="1:13" s="60" customFormat="1" ht="12">
      <c r="A231" s="141">
        <v>0</v>
      </c>
      <c r="B231" s="142">
        <v>0</v>
      </c>
      <c r="C231" s="143">
        <v>0</v>
      </c>
      <c r="D231" s="143">
        <v>0</v>
      </c>
      <c r="E231" s="143">
        <v>0</v>
      </c>
      <c r="F231" s="143">
        <v>0</v>
      </c>
      <c r="G231" s="81">
        <v>0</v>
      </c>
      <c r="H231" s="81">
        <v>0</v>
      </c>
      <c r="I231" s="81">
        <v>0</v>
      </c>
      <c r="J231" s="81">
        <v>0</v>
      </c>
      <c r="K231" s="81">
        <v>0</v>
      </c>
      <c r="L231" s="81">
        <v>0</v>
      </c>
    </row>
    <row r="232" spans="1:13" s="61" customFormat="1" ht="12">
      <c r="A232" s="141" t="s">
        <v>657</v>
      </c>
      <c r="B232" s="142" t="s">
        <v>658</v>
      </c>
      <c r="C232" s="143">
        <v>0</v>
      </c>
      <c r="D232" s="143">
        <v>0</v>
      </c>
      <c r="E232" s="143">
        <v>0</v>
      </c>
      <c r="F232" s="143">
        <v>0</v>
      </c>
      <c r="G232" s="62" t="s">
        <v>10</v>
      </c>
      <c r="H232" s="65" t="s">
        <v>658</v>
      </c>
      <c r="I232" s="64">
        <v>0</v>
      </c>
      <c r="J232" s="64">
        <v>0</v>
      </c>
      <c r="K232" s="64">
        <v>0</v>
      </c>
      <c r="L232" s="64">
        <v>0</v>
      </c>
    </row>
    <row r="233" spans="1:13" s="60" customFormat="1" ht="12">
      <c r="A233" s="144" t="s">
        <v>659</v>
      </c>
      <c r="B233" s="83" t="s">
        <v>165</v>
      </c>
      <c r="C233" s="145">
        <v>0</v>
      </c>
      <c r="D233" s="145">
        <v>0</v>
      </c>
      <c r="E233" s="145">
        <v>0</v>
      </c>
      <c r="F233" s="145">
        <v>0</v>
      </c>
      <c r="G233" s="68" t="s">
        <v>660</v>
      </c>
      <c r="H233" s="72" t="s">
        <v>661</v>
      </c>
      <c r="I233" s="73">
        <v>28883000</v>
      </c>
      <c r="J233" s="73">
        <v>28883000</v>
      </c>
      <c r="K233" s="73">
        <v>28883000</v>
      </c>
      <c r="L233" s="73">
        <f>SUM(F234:F235)</f>
        <v>30904000</v>
      </c>
    </row>
    <row r="234" spans="1:13" s="60" customFormat="1" ht="24">
      <c r="A234" s="144" t="s">
        <v>662</v>
      </c>
      <c r="B234" s="83" t="s">
        <v>169</v>
      </c>
      <c r="C234" s="145">
        <v>3831000</v>
      </c>
      <c r="D234" s="145">
        <v>3425560</v>
      </c>
      <c r="E234" s="145">
        <v>3831000</v>
      </c>
      <c r="F234" s="145">
        <v>2021000</v>
      </c>
      <c r="G234" s="68" t="s">
        <v>663</v>
      </c>
      <c r="H234" s="72" t="s">
        <v>171</v>
      </c>
      <c r="I234" s="73">
        <v>0</v>
      </c>
      <c r="J234" s="73">
        <v>0</v>
      </c>
      <c r="K234" s="73">
        <v>0</v>
      </c>
      <c r="L234" s="73">
        <v>0</v>
      </c>
    </row>
    <row r="235" spans="1:13" s="60" customFormat="1" ht="12">
      <c r="A235" s="144" t="s">
        <v>664</v>
      </c>
      <c r="B235" s="83" t="s">
        <v>173</v>
      </c>
      <c r="C235" s="145">
        <v>25052000</v>
      </c>
      <c r="D235" s="145">
        <v>25052000</v>
      </c>
      <c r="E235" s="145">
        <v>25052000</v>
      </c>
      <c r="F235" s="145">
        <v>28883000</v>
      </c>
      <c r="G235" s="68" t="s">
        <v>665</v>
      </c>
      <c r="H235" s="72" t="s">
        <v>666</v>
      </c>
      <c r="I235" s="145">
        <v>0</v>
      </c>
      <c r="J235" s="73">
        <v>0</v>
      </c>
      <c r="K235" s="145">
        <v>0</v>
      </c>
      <c r="L235" s="145">
        <v>0</v>
      </c>
    </row>
    <row r="236" spans="1:13" s="60" customFormat="1" ht="12">
      <c r="A236" s="147" t="str">
        <f>A232</f>
        <v>B.38.R</v>
      </c>
      <c r="B236" s="148" t="s">
        <v>70</v>
      </c>
      <c r="C236" s="149">
        <f>SUM(C233:C235)</f>
        <v>28883000</v>
      </c>
      <c r="D236" s="149">
        <f t="shared" ref="D236:F236" si="95">SUM(D233:D235)</f>
        <v>28477560</v>
      </c>
      <c r="E236" s="149">
        <f>SUM(E233:E235)</f>
        <v>28883000</v>
      </c>
      <c r="F236" s="149">
        <f t="shared" si="95"/>
        <v>30904000</v>
      </c>
      <c r="G236" s="75" t="str">
        <f>G232</f>
        <v>B.38.P</v>
      </c>
      <c r="H236" s="78" t="s">
        <v>70</v>
      </c>
      <c r="I236" s="77">
        <f t="shared" ref="I236:K236" si="96">SUM(I233:I235)</f>
        <v>28883000</v>
      </c>
      <c r="J236" s="77">
        <f t="shared" si="96"/>
        <v>28883000</v>
      </c>
      <c r="K236" s="77">
        <f t="shared" si="96"/>
        <v>28883000</v>
      </c>
      <c r="L236" s="77">
        <f t="shared" ref="L236" si="97">SUM(L233:L235)</f>
        <v>30904000</v>
      </c>
      <c r="M236" s="74">
        <f>L236-F236</f>
        <v>0</v>
      </c>
    </row>
    <row r="237" spans="1:13" s="61" customFormat="1" ht="12">
      <c r="A237" s="141" t="s">
        <v>667</v>
      </c>
      <c r="B237" s="142" t="s">
        <v>668</v>
      </c>
      <c r="C237" s="143">
        <v>0</v>
      </c>
      <c r="D237" s="143"/>
      <c r="E237" s="143">
        <v>0</v>
      </c>
      <c r="F237" s="143"/>
      <c r="G237" s="62" t="s">
        <v>11</v>
      </c>
      <c r="H237" s="65" t="s">
        <v>668</v>
      </c>
      <c r="I237" s="73">
        <v>0</v>
      </c>
      <c r="J237" s="64"/>
      <c r="K237" s="73">
        <v>0</v>
      </c>
      <c r="L237" s="73">
        <v>0</v>
      </c>
    </row>
    <row r="238" spans="1:13" s="60" customFormat="1" ht="24">
      <c r="A238" s="144" t="s">
        <v>669</v>
      </c>
      <c r="B238" s="83" t="s">
        <v>165</v>
      </c>
      <c r="C238" s="145">
        <v>0</v>
      </c>
      <c r="D238" s="145">
        <v>0</v>
      </c>
      <c r="E238" s="145">
        <v>0</v>
      </c>
      <c r="F238" s="145">
        <v>0</v>
      </c>
      <c r="G238" s="68" t="s">
        <v>670</v>
      </c>
      <c r="H238" s="72" t="s">
        <v>671</v>
      </c>
      <c r="I238" s="73">
        <v>18052000</v>
      </c>
      <c r="J238" s="73">
        <v>18052000</v>
      </c>
      <c r="K238" s="73">
        <v>18052000</v>
      </c>
      <c r="L238" s="73">
        <f>SUM(F239:F240)</f>
        <v>192000</v>
      </c>
    </row>
    <row r="239" spans="1:13" s="60" customFormat="1" ht="24">
      <c r="A239" s="144" t="s">
        <v>672</v>
      </c>
      <c r="B239" s="83" t="s">
        <v>169</v>
      </c>
      <c r="C239" s="145">
        <v>2394000</v>
      </c>
      <c r="D239" s="145">
        <v>2141043</v>
      </c>
      <c r="E239" s="145">
        <v>2394000</v>
      </c>
      <c r="F239" s="145">
        <v>12000</v>
      </c>
      <c r="G239" s="68" t="s">
        <v>673</v>
      </c>
      <c r="H239" s="72" t="s">
        <v>171</v>
      </c>
      <c r="I239" s="73">
        <v>0</v>
      </c>
      <c r="J239" s="73">
        <v>0</v>
      </c>
      <c r="K239" s="73">
        <v>0</v>
      </c>
      <c r="L239" s="73">
        <v>0</v>
      </c>
    </row>
    <row r="240" spans="1:13" s="60" customFormat="1" ht="24">
      <c r="A240" s="144" t="s">
        <v>674</v>
      </c>
      <c r="B240" s="83" t="s">
        <v>173</v>
      </c>
      <c r="C240" s="145">
        <v>15658000</v>
      </c>
      <c r="D240" s="145">
        <v>15658000</v>
      </c>
      <c r="E240" s="145">
        <v>15658000</v>
      </c>
      <c r="F240" s="145">
        <v>180000</v>
      </c>
      <c r="G240" s="68" t="s">
        <v>675</v>
      </c>
      <c r="H240" s="72" t="s">
        <v>676</v>
      </c>
      <c r="I240" s="145">
        <v>0</v>
      </c>
      <c r="J240" s="73">
        <v>0</v>
      </c>
      <c r="K240" s="145">
        <v>0</v>
      </c>
      <c r="L240" s="145">
        <v>0</v>
      </c>
    </row>
    <row r="241" spans="1:13" s="60" customFormat="1" ht="12">
      <c r="A241" s="147" t="str">
        <f>A237</f>
        <v>B.39.R</v>
      </c>
      <c r="B241" s="148" t="s">
        <v>70</v>
      </c>
      <c r="C241" s="149">
        <f>SUM(C238:C240)</f>
        <v>18052000</v>
      </c>
      <c r="D241" s="149">
        <f t="shared" ref="D241:F241" si="98">SUM(D238:D240)</f>
        <v>17799043</v>
      </c>
      <c r="E241" s="149">
        <f>SUM(E238:E240)</f>
        <v>18052000</v>
      </c>
      <c r="F241" s="149">
        <f t="shared" si="98"/>
        <v>192000</v>
      </c>
      <c r="G241" s="75" t="str">
        <f>G237</f>
        <v>B.39.P</v>
      </c>
      <c r="H241" s="78" t="s">
        <v>70</v>
      </c>
      <c r="I241" s="77">
        <f t="shared" ref="I241:K241" si="99">SUM(I238:I240)</f>
        <v>18052000</v>
      </c>
      <c r="J241" s="77">
        <f t="shared" si="99"/>
        <v>18052000</v>
      </c>
      <c r="K241" s="77">
        <f t="shared" si="99"/>
        <v>18052000</v>
      </c>
      <c r="L241" s="77">
        <f t="shared" ref="L241" si="100">SUM(L238:L240)</f>
        <v>192000</v>
      </c>
      <c r="M241" s="74">
        <f>L241-F241</f>
        <v>0</v>
      </c>
    </row>
    <row r="242" spans="1:13" s="61" customFormat="1" ht="12">
      <c r="A242" s="141" t="s">
        <v>677</v>
      </c>
      <c r="B242" s="142" t="s">
        <v>678</v>
      </c>
      <c r="C242" s="143">
        <v>0</v>
      </c>
      <c r="D242" s="143"/>
      <c r="E242" s="143">
        <v>0</v>
      </c>
      <c r="F242" s="143"/>
      <c r="G242" s="62" t="s">
        <v>12</v>
      </c>
      <c r="H242" s="65" t="s">
        <v>678</v>
      </c>
      <c r="I242" s="64">
        <v>0</v>
      </c>
      <c r="J242" s="64"/>
      <c r="K242" s="64">
        <v>0</v>
      </c>
      <c r="L242" s="64">
        <v>0</v>
      </c>
    </row>
    <row r="243" spans="1:13" s="60" customFormat="1" ht="24">
      <c r="A243" s="144" t="s">
        <v>679</v>
      </c>
      <c r="B243" s="83" t="s">
        <v>165</v>
      </c>
      <c r="C243" s="145">
        <v>1000000</v>
      </c>
      <c r="D243" s="145">
        <v>0</v>
      </c>
      <c r="E243" s="145">
        <v>1000000</v>
      </c>
      <c r="F243" s="145">
        <v>0</v>
      </c>
      <c r="G243" s="68" t="s">
        <v>680</v>
      </c>
      <c r="H243" s="72" t="s">
        <v>681</v>
      </c>
      <c r="I243" s="73">
        <v>71398000</v>
      </c>
      <c r="J243" s="73">
        <v>48888000</v>
      </c>
      <c r="K243" s="73">
        <v>71398000</v>
      </c>
      <c r="L243" s="73">
        <f>SUM(F244:F245)</f>
        <v>10700000</v>
      </c>
    </row>
    <row r="244" spans="1:13" s="60" customFormat="1" ht="24">
      <c r="A244" s="144" t="s">
        <v>682</v>
      </c>
      <c r="B244" s="83" t="s">
        <v>169</v>
      </c>
      <c r="C244" s="145">
        <v>1398000</v>
      </c>
      <c r="D244" s="145">
        <v>5798237</v>
      </c>
      <c r="E244" s="145">
        <v>6000000</v>
      </c>
      <c r="F244" s="145">
        <v>700000</v>
      </c>
      <c r="G244" s="68" t="s">
        <v>683</v>
      </c>
      <c r="H244" s="72" t="s">
        <v>171</v>
      </c>
      <c r="I244" s="73">
        <v>0</v>
      </c>
      <c r="J244" s="73">
        <v>0</v>
      </c>
      <c r="K244" s="73">
        <v>0</v>
      </c>
      <c r="L244" s="73">
        <v>0</v>
      </c>
    </row>
    <row r="245" spans="1:13" s="60" customFormat="1" ht="24">
      <c r="A245" s="144" t="s">
        <v>684</v>
      </c>
      <c r="B245" s="83" t="s">
        <v>173</v>
      </c>
      <c r="C245" s="145">
        <v>70000000</v>
      </c>
      <c r="D245" s="145">
        <v>42404000</v>
      </c>
      <c r="E245" s="145">
        <v>70000000</v>
      </c>
      <c r="F245" s="145">
        <v>10000000</v>
      </c>
      <c r="G245" s="68" t="s">
        <v>685</v>
      </c>
      <c r="H245" s="72" t="s">
        <v>686</v>
      </c>
      <c r="I245" s="145">
        <v>1000000</v>
      </c>
      <c r="J245" s="73">
        <v>0</v>
      </c>
      <c r="K245" s="145">
        <v>1000000</v>
      </c>
      <c r="L245" s="145">
        <f>F243</f>
        <v>0</v>
      </c>
    </row>
    <row r="246" spans="1:13" s="60" customFormat="1" ht="12">
      <c r="A246" s="147" t="str">
        <f>A242</f>
        <v>B.40.R</v>
      </c>
      <c r="B246" s="148" t="s">
        <v>70</v>
      </c>
      <c r="C246" s="149">
        <f>SUM(C243:C245)</f>
        <v>72398000</v>
      </c>
      <c r="D246" s="149">
        <f t="shared" ref="D246:F246" si="101">SUM(D243:D245)</f>
        <v>48202237</v>
      </c>
      <c r="E246" s="149">
        <f>SUM(E243:E245)</f>
        <v>77000000</v>
      </c>
      <c r="F246" s="149">
        <f t="shared" si="101"/>
        <v>10700000</v>
      </c>
      <c r="G246" s="75" t="str">
        <f>G242</f>
        <v>B.40.P</v>
      </c>
      <c r="H246" s="78" t="s">
        <v>70</v>
      </c>
      <c r="I246" s="77">
        <f t="shared" ref="I246:K246" si="102">SUM(I243:I245)</f>
        <v>72398000</v>
      </c>
      <c r="J246" s="77">
        <f t="shared" si="102"/>
        <v>48888000</v>
      </c>
      <c r="K246" s="77">
        <f t="shared" si="102"/>
        <v>72398000</v>
      </c>
      <c r="L246" s="77">
        <f t="shared" ref="L246" si="103">SUM(L243:L245)</f>
        <v>10700000</v>
      </c>
      <c r="M246" s="74">
        <f>L246-F246</f>
        <v>0</v>
      </c>
    </row>
    <row r="247" spans="1:13" s="61" customFormat="1" ht="12">
      <c r="A247" s="141" t="s">
        <v>687</v>
      </c>
      <c r="B247" s="142" t="s">
        <v>688</v>
      </c>
      <c r="C247" s="143">
        <v>0</v>
      </c>
      <c r="D247" s="143"/>
      <c r="E247" s="143">
        <v>0</v>
      </c>
      <c r="F247" s="143"/>
      <c r="G247" s="62" t="s">
        <v>13</v>
      </c>
      <c r="H247" s="65" t="s">
        <v>688</v>
      </c>
      <c r="I247" s="64">
        <v>0</v>
      </c>
      <c r="J247" s="64"/>
      <c r="K247" s="64">
        <v>0</v>
      </c>
      <c r="L247" s="64">
        <v>0</v>
      </c>
    </row>
    <row r="248" spans="1:13" s="60" customFormat="1" ht="24">
      <c r="A248" s="144" t="s">
        <v>689</v>
      </c>
      <c r="B248" s="83" t="s">
        <v>165</v>
      </c>
      <c r="C248" s="145">
        <v>500000</v>
      </c>
      <c r="D248" s="145">
        <v>0</v>
      </c>
      <c r="E248" s="145">
        <v>500000</v>
      </c>
      <c r="F248" s="145">
        <v>0</v>
      </c>
      <c r="G248" s="68" t="s">
        <v>690</v>
      </c>
      <c r="H248" s="72" t="s">
        <v>691</v>
      </c>
      <c r="I248" s="73">
        <v>33882000</v>
      </c>
      <c r="J248" s="73">
        <v>28883000</v>
      </c>
      <c r="K248" s="73">
        <v>33882000</v>
      </c>
      <c r="L248" s="73">
        <f>SUM(F249:F250)</f>
        <v>17120000</v>
      </c>
    </row>
    <row r="249" spans="1:13" s="60" customFormat="1" ht="24">
      <c r="A249" s="144" t="s">
        <v>692</v>
      </c>
      <c r="B249" s="83" t="s">
        <v>169</v>
      </c>
      <c r="C249" s="145">
        <v>8882000</v>
      </c>
      <c r="D249" s="145">
        <v>3425560</v>
      </c>
      <c r="E249" s="145">
        <v>8882000</v>
      </c>
      <c r="F249" s="145">
        <v>1120000</v>
      </c>
      <c r="G249" s="68" t="s">
        <v>693</v>
      </c>
      <c r="H249" s="72" t="s">
        <v>171</v>
      </c>
      <c r="I249" s="73">
        <v>0</v>
      </c>
      <c r="J249" s="73">
        <v>0</v>
      </c>
      <c r="K249" s="73">
        <v>0</v>
      </c>
      <c r="L249" s="73">
        <v>0</v>
      </c>
    </row>
    <row r="250" spans="1:13" s="60" customFormat="1" ht="12">
      <c r="A250" s="144" t="s">
        <v>694</v>
      </c>
      <c r="B250" s="83" t="s">
        <v>173</v>
      </c>
      <c r="C250" s="145">
        <v>25000000</v>
      </c>
      <c r="D250" s="145">
        <v>25052000</v>
      </c>
      <c r="E250" s="145">
        <v>25100000</v>
      </c>
      <c r="F250" s="145">
        <v>16000000</v>
      </c>
      <c r="G250" s="68" t="s">
        <v>695</v>
      </c>
      <c r="H250" s="72" t="s">
        <v>696</v>
      </c>
      <c r="I250" s="145">
        <v>500000</v>
      </c>
      <c r="J250" s="73">
        <v>0</v>
      </c>
      <c r="K250" s="145">
        <v>500000</v>
      </c>
      <c r="L250" s="145">
        <f>F248</f>
        <v>0</v>
      </c>
    </row>
    <row r="251" spans="1:13" s="60" customFormat="1" ht="12">
      <c r="A251" s="147" t="str">
        <f>A247</f>
        <v>B.41.R</v>
      </c>
      <c r="B251" s="148" t="s">
        <v>70</v>
      </c>
      <c r="C251" s="149">
        <f>SUM(C248:C250)</f>
        <v>34382000</v>
      </c>
      <c r="D251" s="149">
        <f t="shared" ref="D251:F251" si="104">SUM(D248:D250)</f>
        <v>28477560</v>
      </c>
      <c r="E251" s="149">
        <f>SUM(E248:E250)</f>
        <v>34482000</v>
      </c>
      <c r="F251" s="149">
        <f t="shared" si="104"/>
        <v>17120000</v>
      </c>
      <c r="G251" s="75" t="str">
        <f>G247</f>
        <v>B.41.P</v>
      </c>
      <c r="H251" s="78" t="s">
        <v>70</v>
      </c>
      <c r="I251" s="77">
        <f t="shared" ref="I251:L251" si="105">SUM(I248:I250)</f>
        <v>34382000</v>
      </c>
      <c r="J251" s="77">
        <f t="shared" si="105"/>
        <v>28883000</v>
      </c>
      <c r="K251" s="77">
        <f t="shared" si="105"/>
        <v>34382000</v>
      </c>
      <c r="L251" s="77">
        <f t="shared" si="105"/>
        <v>17120000</v>
      </c>
      <c r="M251" s="74">
        <f>L251-F251</f>
        <v>0</v>
      </c>
    </row>
    <row r="252" spans="1:13" s="60" customFormat="1" ht="12">
      <c r="A252" s="141" t="s">
        <v>697</v>
      </c>
      <c r="B252" s="142" t="s">
        <v>14</v>
      </c>
      <c r="C252" s="143">
        <v>0</v>
      </c>
      <c r="D252" s="143">
        <v>0</v>
      </c>
      <c r="E252" s="143">
        <v>0</v>
      </c>
      <c r="F252" s="143">
        <v>0</v>
      </c>
      <c r="G252" s="62" t="s">
        <v>15</v>
      </c>
      <c r="H252" s="63" t="s">
        <v>14</v>
      </c>
      <c r="I252" s="64">
        <v>0</v>
      </c>
      <c r="J252" s="64">
        <v>0</v>
      </c>
      <c r="K252" s="64">
        <v>0</v>
      </c>
      <c r="L252" s="64">
        <v>0</v>
      </c>
    </row>
    <row r="253" spans="1:13" s="60" customFormat="1" ht="12">
      <c r="A253" s="144" t="s">
        <v>698</v>
      </c>
      <c r="B253" s="83" t="s">
        <v>165</v>
      </c>
      <c r="C253" s="145">
        <v>0</v>
      </c>
      <c r="D253" s="145">
        <v>0</v>
      </c>
      <c r="E253" s="145">
        <v>0</v>
      </c>
      <c r="F253" s="145">
        <v>0</v>
      </c>
      <c r="G253" s="68" t="s">
        <v>699</v>
      </c>
      <c r="H253" s="72" t="s">
        <v>700</v>
      </c>
      <c r="I253" s="73">
        <v>0</v>
      </c>
      <c r="J253" s="73">
        <v>0</v>
      </c>
      <c r="K253" s="73">
        <v>0</v>
      </c>
      <c r="L253" s="73">
        <v>0</v>
      </c>
    </row>
    <row r="254" spans="1:13" s="60" customFormat="1" ht="12">
      <c r="A254" s="144" t="s">
        <v>701</v>
      </c>
      <c r="B254" s="83" t="s">
        <v>169</v>
      </c>
      <c r="C254" s="145">
        <v>0</v>
      </c>
      <c r="D254" s="145">
        <v>0</v>
      </c>
      <c r="E254" s="145">
        <v>0</v>
      </c>
      <c r="F254" s="145">
        <v>0</v>
      </c>
      <c r="G254" s="68" t="s">
        <v>702</v>
      </c>
      <c r="H254" s="69" t="s">
        <v>169</v>
      </c>
      <c r="I254" s="73">
        <v>0</v>
      </c>
      <c r="J254" s="73">
        <v>0</v>
      </c>
      <c r="K254" s="73">
        <v>0</v>
      </c>
      <c r="L254" s="73">
        <v>0</v>
      </c>
    </row>
    <row r="255" spans="1:13" s="60" customFormat="1" ht="12">
      <c r="A255" s="144" t="s">
        <v>703</v>
      </c>
      <c r="B255" s="83" t="s">
        <v>173</v>
      </c>
      <c r="C255" s="145">
        <v>0</v>
      </c>
      <c r="D255" s="145">
        <v>0</v>
      </c>
      <c r="E255" s="145">
        <v>0</v>
      </c>
      <c r="F255" s="145">
        <v>0</v>
      </c>
      <c r="G255" s="68" t="s">
        <v>704</v>
      </c>
      <c r="H255" s="69" t="s">
        <v>173</v>
      </c>
      <c r="I255" s="73">
        <v>0</v>
      </c>
      <c r="J255" s="73">
        <v>0</v>
      </c>
      <c r="K255" s="73">
        <v>0</v>
      </c>
      <c r="L255" s="73">
        <v>0</v>
      </c>
    </row>
    <row r="256" spans="1:13" s="60" customFormat="1" ht="12">
      <c r="A256" s="144">
        <v>0</v>
      </c>
      <c r="B256" s="83">
        <v>0</v>
      </c>
      <c r="C256" s="145">
        <v>0</v>
      </c>
      <c r="D256" s="145">
        <v>0</v>
      </c>
      <c r="E256" s="145">
        <v>0</v>
      </c>
      <c r="F256" s="145">
        <v>0</v>
      </c>
      <c r="G256" s="68" t="s">
        <v>705</v>
      </c>
      <c r="H256" s="72" t="s">
        <v>706</v>
      </c>
      <c r="I256" s="73">
        <v>0</v>
      </c>
      <c r="J256" s="73">
        <v>0</v>
      </c>
      <c r="K256" s="73">
        <v>0</v>
      </c>
      <c r="L256" s="73">
        <v>0</v>
      </c>
    </row>
    <row r="257" spans="1:13" s="60" customFormat="1" ht="12">
      <c r="A257" s="147" t="str">
        <f>A252</f>
        <v>B.42.R</v>
      </c>
      <c r="B257" s="148" t="s">
        <v>70</v>
      </c>
      <c r="C257" s="149">
        <f t="shared" ref="C257:F257" si="106">SUM(C253:C256)</f>
        <v>0</v>
      </c>
      <c r="D257" s="149">
        <f t="shared" si="106"/>
        <v>0</v>
      </c>
      <c r="E257" s="149">
        <f t="shared" ref="E257" si="107">SUM(E253:E256)</f>
        <v>0</v>
      </c>
      <c r="F257" s="149">
        <f t="shared" si="106"/>
        <v>0</v>
      </c>
      <c r="G257" s="80" t="str">
        <f>G252</f>
        <v>B.42.P</v>
      </c>
      <c r="H257" s="76" t="s">
        <v>0</v>
      </c>
      <c r="I257" s="77">
        <f t="shared" ref="I257:L257" si="108">SUM(I253:I256)</f>
        <v>0</v>
      </c>
      <c r="J257" s="77">
        <f t="shared" si="108"/>
        <v>0</v>
      </c>
      <c r="K257" s="77">
        <f t="shared" si="108"/>
        <v>0</v>
      </c>
      <c r="L257" s="77">
        <f t="shared" si="108"/>
        <v>0</v>
      </c>
      <c r="M257" s="74">
        <f>L257-F257</f>
        <v>0</v>
      </c>
    </row>
    <row r="258" spans="1:13" s="60" customFormat="1" ht="12">
      <c r="A258" s="141">
        <v>0</v>
      </c>
      <c r="B258" s="176" t="s">
        <v>707</v>
      </c>
      <c r="C258" s="143">
        <f t="shared" ref="C258:D258" si="109">C257+C251+C246+C241+C236+C230+C225+C219+C213+C208+C202+C195+C186+C176+C169+C157+C151+C145+C138+C132+C125+C118+C89+C113+C107+C102+C82+C75+C69+C64+C58+C52+C46+C40+C35+C29+C24+C18+C13+C8</f>
        <v>5944260000</v>
      </c>
      <c r="D258" s="143">
        <f t="shared" si="109"/>
        <v>1451467254</v>
      </c>
      <c r="E258" s="143">
        <f t="shared" ref="E258" si="110">E257+E251+E246+E241+E236+E230+E225+E219+E213+E208+E202+E195+E186+E176+E169+E157+E151+E145+E138+E132+E125+E118+E89+E113+E107+E102+E82+E75+E69+E64+E58+E52+E46+E40+E35+E29+E24+E18+E13+E8</f>
        <v>6006861000</v>
      </c>
      <c r="F258" s="143">
        <f>F257+F251+F246+F241+F236+F230+F225+F219+F213+F208+F202+F195+F186+F176+F169+F157+F151+F145+F138+F132+F125+F118+F89+F113+F107+F102+F82+F75+F69+F64+F58+F52+F46+F40+F35+F29+F24+F18+F13+F8</f>
        <v>5807413000</v>
      </c>
      <c r="G258" s="87">
        <v>0</v>
      </c>
      <c r="H258" s="63" t="s">
        <v>707</v>
      </c>
      <c r="I258" s="64">
        <f t="shared" ref="I258:K258" si="111">I257+I251+I246+I241+I236+I230+I225+I219+I213+I208+I202+I195+I186+I176+I169+I157+I151+I145+I138+I132+I125+I118+I89+I113+I107+I102+I82+I75+I69+I64+I58+I52+I46+I40+I35+I29+I24+I18+I13+I8</f>
        <v>5948850000</v>
      </c>
      <c r="J258" s="64">
        <f t="shared" si="111"/>
        <v>2215505373</v>
      </c>
      <c r="K258" s="64">
        <f t="shared" si="111"/>
        <v>7438433000</v>
      </c>
      <c r="L258" s="64">
        <f>L257+L251+L246+L241+L236+L230+L225+L219+L213+L208+L202+L195+L186+L176+L169+L157+L151+L145+L138+L132+L125+L118+L89+L113+L107+L102+L82+L75+L69+L64+L58+L52+L46+L40+L35+L29+L24+L18+L13+L8</f>
        <v>5810903000</v>
      </c>
      <c r="M258" s="74"/>
    </row>
    <row r="259" spans="1:13" s="60" customFormat="1" ht="12">
      <c r="A259" s="141">
        <v>0</v>
      </c>
      <c r="B259" s="142">
        <v>0</v>
      </c>
      <c r="C259" s="157">
        <v>0</v>
      </c>
      <c r="D259" s="156">
        <v>0</v>
      </c>
      <c r="E259" s="157">
        <v>0</v>
      </c>
      <c r="F259" s="143">
        <v>0</v>
      </c>
      <c r="G259" s="87">
        <v>0</v>
      </c>
      <c r="H259" s="63">
        <v>0</v>
      </c>
      <c r="I259" s="63">
        <v>0</v>
      </c>
      <c r="J259" s="73">
        <v>0</v>
      </c>
      <c r="K259" s="63">
        <v>0</v>
      </c>
      <c r="L259" s="143">
        <v>0</v>
      </c>
    </row>
    <row r="260" spans="1:13" ht="15">
      <c r="B260" s="89"/>
      <c r="C260" s="89"/>
      <c r="G260" s="179" t="s">
        <v>158</v>
      </c>
      <c r="H260" s="179"/>
      <c r="I260" s="179"/>
      <c r="J260" s="179"/>
      <c r="K260" s="179"/>
      <c r="L260" s="179"/>
    </row>
    <row r="261" spans="1:13" ht="15">
      <c r="C261" s="89"/>
    </row>
    <row r="262" spans="1:13" ht="15">
      <c r="B262" s="176"/>
      <c r="C262" s="89"/>
      <c r="I262" s="158"/>
    </row>
    <row r="263" spans="1:13" ht="15">
      <c r="A263" s="58"/>
      <c r="B263" s="91"/>
      <c r="C263" s="58"/>
      <c r="D263" s="58"/>
      <c r="E263" s="58"/>
      <c r="F263" s="58"/>
      <c r="H263" s="58"/>
      <c r="I263" s="58"/>
      <c r="J263" s="58"/>
      <c r="K263" s="58"/>
      <c r="L263" s="58"/>
    </row>
    <row r="264" spans="1:13" ht="15">
      <c r="A264" s="58"/>
      <c r="B264" s="58"/>
      <c r="C264" s="58"/>
      <c r="D264" s="58"/>
      <c r="E264" s="58"/>
      <c r="F264" s="58"/>
      <c r="H264" s="58"/>
      <c r="I264" s="58"/>
      <c r="J264" s="58"/>
      <c r="K264" s="58"/>
      <c r="L264" s="58"/>
    </row>
    <row r="265" spans="1:13" ht="15">
      <c r="A265" s="58"/>
      <c r="B265" s="58"/>
      <c r="C265" s="58"/>
      <c r="D265" s="58"/>
      <c r="E265" s="58"/>
      <c r="F265" s="58"/>
      <c r="H265" s="58"/>
      <c r="I265" s="58"/>
      <c r="J265" s="58"/>
      <c r="K265" s="58"/>
      <c r="L265" s="58"/>
    </row>
    <row r="266" spans="1:13" ht="15">
      <c r="A266" s="58"/>
      <c r="B266" s="58"/>
      <c r="C266" s="58"/>
      <c r="D266" s="58"/>
      <c r="E266" s="58"/>
      <c r="F266" s="58"/>
      <c r="H266" s="58"/>
      <c r="I266" s="58"/>
      <c r="J266" s="58"/>
      <c r="K266" s="58"/>
      <c r="L266" s="58"/>
    </row>
    <row r="267" spans="1:13" ht="15">
      <c r="A267" s="58"/>
      <c r="B267" s="58"/>
      <c r="C267" s="58"/>
      <c r="D267" s="58"/>
      <c r="E267" s="58"/>
      <c r="F267" s="58"/>
      <c r="H267" s="58"/>
      <c r="I267" s="58"/>
      <c r="J267" s="58"/>
      <c r="K267" s="58"/>
      <c r="L267" s="58"/>
    </row>
    <row r="268" spans="1:13" ht="15">
      <c r="A268" s="58"/>
      <c r="B268" s="58"/>
      <c r="C268" s="58"/>
      <c r="D268" s="58"/>
      <c r="E268" s="58"/>
      <c r="F268" s="58"/>
      <c r="H268" s="58"/>
      <c r="I268" s="58"/>
      <c r="J268" s="58"/>
      <c r="K268" s="58"/>
      <c r="L268" s="58"/>
    </row>
    <row r="269" spans="1:13" ht="15">
      <c r="A269" s="58"/>
      <c r="B269" s="58"/>
      <c r="C269" s="58"/>
      <c r="D269" s="58"/>
      <c r="E269" s="58"/>
      <c r="F269" s="58"/>
      <c r="H269" s="58"/>
      <c r="I269" s="58"/>
      <c r="J269" s="58"/>
      <c r="K269" s="58"/>
      <c r="L269" s="58"/>
    </row>
    <row r="270" spans="1:13" s="1" customFormat="1" ht="15"/>
    <row r="271" spans="1:13" ht="15">
      <c r="A271" s="58"/>
      <c r="B271" s="58"/>
      <c r="C271" s="58"/>
      <c r="D271" s="58"/>
      <c r="E271" s="58"/>
      <c r="F271" s="58"/>
      <c r="H271" s="58"/>
      <c r="I271" s="58"/>
      <c r="J271" s="58"/>
      <c r="K271" s="58"/>
      <c r="L271" s="58"/>
    </row>
    <row r="272" spans="1:13" ht="15">
      <c r="A272" s="58"/>
      <c r="B272" s="58"/>
      <c r="C272" s="58"/>
      <c r="D272" s="58"/>
      <c r="E272" s="58"/>
      <c r="F272" s="58"/>
      <c r="H272" s="58"/>
      <c r="I272" s="58"/>
      <c r="J272" s="58"/>
      <c r="K272" s="58"/>
      <c r="L272" s="58"/>
    </row>
    <row r="273" spans="1:12" ht="15">
      <c r="A273" s="58"/>
      <c r="B273" s="58"/>
      <c r="C273" s="58"/>
      <c r="D273" s="58"/>
      <c r="E273" s="58"/>
      <c r="F273" s="58"/>
      <c r="H273" s="58"/>
      <c r="I273" s="58"/>
      <c r="J273" s="58"/>
      <c r="K273" s="58"/>
      <c r="L273" s="58"/>
    </row>
    <row r="274" spans="1:12" ht="15">
      <c r="A274" s="58"/>
      <c r="B274" s="58"/>
      <c r="C274" s="58"/>
      <c r="D274" s="58"/>
      <c r="E274" s="58"/>
      <c r="F274" s="58"/>
      <c r="H274" s="58"/>
      <c r="I274" s="58"/>
      <c r="J274" s="58"/>
      <c r="K274" s="58"/>
      <c r="L274" s="58"/>
    </row>
    <row r="275" spans="1:12" ht="15">
      <c r="A275" s="58"/>
      <c r="B275" s="58"/>
      <c r="C275" s="58"/>
      <c r="D275" s="58"/>
      <c r="E275" s="58"/>
      <c r="F275" s="58"/>
      <c r="H275" s="58"/>
      <c r="I275" s="58"/>
      <c r="J275" s="58"/>
      <c r="K275" s="58"/>
      <c r="L275" s="58"/>
    </row>
    <row r="276" spans="1:12" ht="15"/>
    <row r="277" spans="1:12" ht="15"/>
    <row r="278" spans="1:12" ht="15"/>
    <row r="279" spans="1:12" ht="15"/>
    <row r="280" spans="1:12" ht="15"/>
    <row r="281" spans="1:12" ht="15"/>
    <row r="282" spans="1:12" ht="15"/>
    <row r="283" spans="1:12" ht="15"/>
    <row r="284" spans="1:12" ht="15"/>
    <row r="285" spans="1:12" ht="15"/>
    <row r="286" spans="1:12" ht="15"/>
    <row r="287" spans="1:12" ht="15"/>
    <row r="288" spans="1:12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</sheetData>
  <mergeCells count="7">
    <mergeCell ref="G260:L260"/>
    <mergeCell ref="A1:F1"/>
    <mergeCell ref="G1:L1"/>
    <mergeCell ref="A2:D2"/>
    <mergeCell ref="E2:F2"/>
    <mergeCell ref="G2:J2"/>
    <mergeCell ref="K2:L2"/>
  </mergeCells>
  <printOptions horizontalCentered="1"/>
  <pageMargins left="0.23622047244094491" right="0.47244094488188981" top="0.74803149606299213" bottom="0.7480314960629921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0"/>
  <sheetViews>
    <sheetView topLeftCell="B61" zoomScale="115" zoomScaleNormal="115" workbookViewId="0">
      <selection activeCell="M19" sqref="M19"/>
    </sheetView>
  </sheetViews>
  <sheetFormatPr defaultColWidth="8.85546875" defaultRowHeight="16.899999999999999" customHeight="1"/>
  <cols>
    <col min="1" max="1" width="7.140625" style="40" customWidth="1"/>
    <col min="2" max="2" width="34.28515625" style="51" customWidth="1"/>
    <col min="3" max="3" width="12.5703125" style="51" customWidth="1"/>
    <col min="4" max="4" width="11.42578125" style="52" customWidth="1"/>
    <col min="5" max="5" width="11.7109375" style="135" customWidth="1"/>
    <col min="6" max="6" width="9.28515625" style="49" bestFit="1" customWidth="1"/>
    <col min="7" max="7" width="7.42578125" style="57" customWidth="1"/>
    <col min="8" max="8" width="30.85546875" style="40" customWidth="1"/>
    <col min="9" max="9" width="11.7109375" style="40" customWidth="1"/>
    <col min="10" max="10" width="11.42578125" style="10" customWidth="1"/>
    <col min="11" max="11" width="11.28515625" style="10" customWidth="1"/>
    <col min="12" max="12" width="9.7109375" style="55" customWidth="1"/>
    <col min="13" max="16384" width="8.85546875" style="10"/>
  </cols>
  <sheetData>
    <row r="1" spans="1:15" customFormat="1" ht="17.25">
      <c r="A1" s="184" t="s">
        <v>1</v>
      </c>
      <c r="B1" s="184"/>
      <c r="C1" s="184"/>
      <c r="D1" s="184"/>
      <c r="E1" s="184"/>
      <c r="F1" s="184"/>
      <c r="G1" s="185" t="s">
        <v>1</v>
      </c>
      <c r="H1" s="185"/>
      <c r="I1" s="185"/>
      <c r="J1" s="185"/>
      <c r="K1" s="185"/>
      <c r="L1" s="185"/>
    </row>
    <row r="2" spans="1:15" customFormat="1" ht="15.75">
      <c r="A2" s="184" t="s">
        <v>708</v>
      </c>
      <c r="B2" s="184"/>
      <c r="C2" s="184"/>
      <c r="D2" s="184"/>
      <c r="E2" s="184"/>
      <c r="F2" s="184"/>
      <c r="G2" s="184" t="s">
        <v>709</v>
      </c>
      <c r="H2" s="184"/>
      <c r="I2" s="184"/>
      <c r="J2" s="184"/>
      <c r="K2" s="184"/>
      <c r="L2" s="184"/>
    </row>
    <row r="3" spans="1:15" customFormat="1" ht="15.6" customHeight="1">
      <c r="A3" s="186" t="s">
        <v>2</v>
      </c>
      <c r="B3" s="186"/>
      <c r="C3" s="186"/>
      <c r="D3" s="186"/>
      <c r="E3" s="187" t="s">
        <v>25</v>
      </c>
      <c r="F3" s="187"/>
      <c r="G3" s="188" t="s">
        <v>3</v>
      </c>
      <c r="H3" s="188"/>
      <c r="I3" s="188"/>
      <c r="J3" s="188"/>
      <c r="K3" s="187" t="s">
        <v>25</v>
      </c>
      <c r="L3" s="187"/>
    </row>
    <row r="4" spans="1:15" customFormat="1" ht="47.25" customHeight="1">
      <c r="A4" s="3" t="s">
        <v>26</v>
      </c>
      <c r="B4" s="3" t="s">
        <v>27</v>
      </c>
      <c r="C4" s="3" t="s">
        <v>858</v>
      </c>
      <c r="D4" s="3" t="s">
        <v>857</v>
      </c>
      <c r="E4" s="4" t="s">
        <v>859</v>
      </c>
      <c r="F4" s="4" t="s">
        <v>856</v>
      </c>
      <c r="G4" s="5" t="s">
        <v>26</v>
      </c>
      <c r="H4" s="3" t="s">
        <v>27</v>
      </c>
      <c r="I4" s="3" t="s">
        <v>860</v>
      </c>
      <c r="J4" s="4" t="s">
        <v>857</v>
      </c>
      <c r="K4" s="4" t="s">
        <v>859</v>
      </c>
      <c r="L4" s="4" t="s">
        <v>856</v>
      </c>
      <c r="M4" s="2"/>
    </row>
    <row r="5" spans="1:15" customFormat="1" ht="24">
      <c r="A5" s="172" t="s">
        <v>807</v>
      </c>
      <c r="B5" s="172" t="s">
        <v>808</v>
      </c>
      <c r="C5" s="173"/>
      <c r="D5" s="93"/>
      <c r="E5" s="93"/>
      <c r="F5" s="173"/>
      <c r="G5" s="172" t="s">
        <v>809</v>
      </c>
      <c r="H5" s="172" t="s">
        <v>810</v>
      </c>
      <c r="I5" s="8"/>
      <c r="J5" s="8"/>
      <c r="K5" s="8"/>
      <c r="L5" s="8"/>
      <c r="M5" s="2"/>
    </row>
    <row r="6" spans="1:15" customFormat="1" ht="24">
      <c r="A6" s="11" t="s">
        <v>811</v>
      </c>
      <c r="B6" s="12" t="s">
        <v>812</v>
      </c>
      <c r="C6" s="14">
        <v>0</v>
      </c>
      <c r="D6" s="14">
        <v>0</v>
      </c>
      <c r="E6" s="14">
        <v>0</v>
      </c>
      <c r="F6" s="14">
        <v>0</v>
      </c>
      <c r="G6" s="11" t="s">
        <v>813</v>
      </c>
      <c r="H6" s="95" t="s">
        <v>812</v>
      </c>
      <c r="I6" s="15">
        <v>0</v>
      </c>
      <c r="J6" s="96">
        <v>0</v>
      </c>
      <c r="K6" s="15">
        <v>0</v>
      </c>
      <c r="L6" s="15">
        <v>0</v>
      </c>
      <c r="M6" s="2"/>
    </row>
    <row r="7" spans="1:15" customFormat="1" ht="24">
      <c r="A7" s="11" t="s">
        <v>814</v>
      </c>
      <c r="B7" s="12" t="s">
        <v>815</v>
      </c>
      <c r="C7" s="14">
        <v>0</v>
      </c>
      <c r="D7" s="14">
        <v>0</v>
      </c>
      <c r="E7" s="14">
        <v>0</v>
      </c>
      <c r="F7" s="14">
        <v>0</v>
      </c>
      <c r="G7" s="11" t="s">
        <v>816</v>
      </c>
      <c r="H7" s="95" t="s">
        <v>815</v>
      </c>
      <c r="I7" s="15">
        <v>0</v>
      </c>
      <c r="J7" s="96">
        <v>0</v>
      </c>
      <c r="K7" s="15">
        <v>0</v>
      </c>
      <c r="L7" s="15">
        <v>0</v>
      </c>
      <c r="M7" s="2"/>
    </row>
    <row r="8" spans="1:15" customFormat="1" ht="24">
      <c r="A8" s="11" t="s">
        <v>817</v>
      </c>
      <c r="B8" s="12" t="s">
        <v>818</v>
      </c>
      <c r="C8" s="14">
        <v>0</v>
      </c>
      <c r="D8" s="14">
        <v>0</v>
      </c>
      <c r="E8" s="14">
        <v>0</v>
      </c>
      <c r="F8" s="14">
        <v>0</v>
      </c>
      <c r="G8" s="11" t="s">
        <v>819</v>
      </c>
      <c r="H8" s="95" t="s">
        <v>818</v>
      </c>
      <c r="I8" s="15">
        <v>0</v>
      </c>
      <c r="J8" s="96">
        <v>0</v>
      </c>
      <c r="K8" s="15">
        <v>0</v>
      </c>
      <c r="L8" s="15">
        <v>0</v>
      </c>
      <c r="M8" s="2"/>
    </row>
    <row r="9" spans="1:15" customFormat="1" ht="15">
      <c r="A9" s="11" t="s">
        <v>820</v>
      </c>
      <c r="B9" s="12" t="s">
        <v>821</v>
      </c>
      <c r="C9" s="14">
        <v>0</v>
      </c>
      <c r="D9" s="14">
        <v>0</v>
      </c>
      <c r="E9" s="14">
        <v>0</v>
      </c>
      <c r="F9" s="14">
        <v>0</v>
      </c>
      <c r="G9" s="11" t="s">
        <v>822</v>
      </c>
      <c r="H9" s="95" t="s">
        <v>821</v>
      </c>
      <c r="I9" s="15">
        <v>0</v>
      </c>
      <c r="J9" s="96">
        <v>0</v>
      </c>
      <c r="K9" s="15">
        <v>0</v>
      </c>
      <c r="L9" s="15">
        <v>0</v>
      </c>
      <c r="M9" s="2"/>
    </row>
    <row r="10" spans="1:15" customFormat="1" ht="15">
      <c r="A10" s="11" t="s">
        <v>823</v>
      </c>
      <c r="B10" s="12" t="s">
        <v>824</v>
      </c>
      <c r="C10" s="14">
        <v>0</v>
      </c>
      <c r="D10" s="14">
        <v>0</v>
      </c>
      <c r="E10" s="14">
        <v>0</v>
      </c>
      <c r="F10" s="14">
        <v>0</v>
      </c>
      <c r="G10" s="11" t="s">
        <v>825</v>
      </c>
      <c r="H10" s="95" t="s">
        <v>824</v>
      </c>
      <c r="I10" s="15">
        <v>0</v>
      </c>
      <c r="J10" s="96">
        <v>0</v>
      </c>
      <c r="K10" s="15">
        <v>0</v>
      </c>
      <c r="L10" s="15">
        <v>0</v>
      </c>
      <c r="M10" s="2"/>
    </row>
    <row r="11" spans="1:15" customFormat="1" ht="15">
      <c r="A11" s="11" t="s">
        <v>826</v>
      </c>
      <c r="B11" s="12" t="s">
        <v>827</v>
      </c>
      <c r="C11" s="14">
        <v>0</v>
      </c>
      <c r="D11" s="14">
        <v>0</v>
      </c>
      <c r="E11" s="14">
        <v>0</v>
      </c>
      <c r="F11" s="14">
        <v>0</v>
      </c>
      <c r="G11" s="11" t="s">
        <v>828</v>
      </c>
      <c r="H11" s="95" t="s">
        <v>827</v>
      </c>
      <c r="I11" s="15">
        <v>0</v>
      </c>
      <c r="J11" s="96">
        <v>0</v>
      </c>
      <c r="K11" s="15">
        <v>0</v>
      </c>
      <c r="L11" s="15">
        <v>0</v>
      </c>
      <c r="M11" s="2"/>
    </row>
    <row r="12" spans="1:15" customFormat="1" ht="24">
      <c r="A12" s="11" t="s">
        <v>829</v>
      </c>
      <c r="B12" s="12" t="s">
        <v>830</v>
      </c>
      <c r="C12" s="14">
        <v>0</v>
      </c>
      <c r="D12" s="14">
        <v>0</v>
      </c>
      <c r="E12" s="14">
        <v>0</v>
      </c>
      <c r="F12" s="14">
        <v>0</v>
      </c>
      <c r="G12" s="11" t="s">
        <v>831</v>
      </c>
      <c r="H12" s="95" t="s">
        <v>830</v>
      </c>
      <c r="I12" s="15">
        <v>0</v>
      </c>
      <c r="J12" s="96">
        <v>0</v>
      </c>
      <c r="K12" s="15">
        <v>0</v>
      </c>
      <c r="L12" s="15">
        <v>0</v>
      </c>
      <c r="M12" s="2"/>
    </row>
    <row r="13" spans="1:15" customFormat="1" ht="24">
      <c r="A13" s="11" t="s">
        <v>832</v>
      </c>
      <c r="B13" s="12" t="s">
        <v>833</v>
      </c>
      <c r="C13" s="14">
        <v>0</v>
      </c>
      <c r="D13" s="14">
        <v>0</v>
      </c>
      <c r="E13" s="14">
        <v>0</v>
      </c>
      <c r="F13" s="14">
        <v>0</v>
      </c>
      <c r="G13" s="11" t="s">
        <v>834</v>
      </c>
      <c r="H13" s="95" t="s">
        <v>833</v>
      </c>
      <c r="I13" s="159">
        <v>0</v>
      </c>
      <c r="J13" s="96">
        <v>0</v>
      </c>
      <c r="K13" s="159">
        <v>0</v>
      </c>
      <c r="L13" s="159">
        <v>0</v>
      </c>
      <c r="M13" s="2"/>
    </row>
    <row r="14" spans="1:15" customFormat="1" ht="15">
      <c r="A14" s="98" t="str">
        <f>A5</f>
        <v xml:space="preserve"> C.1.R
</v>
      </c>
      <c r="B14" s="99" t="s">
        <v>835</v>
      </c>
      <c r="C14" s="100">
        <f>SUM(C5:C13)</f>
        <v>0</v>
      </c>
      <c r="D14" s="100">
        <f t="shared" ref="D14" si="0">SUM(D5:D13)</f>
        <v>0</v>
      </c>
      <c r="E14" s="100">
        <f>SUM(E5:E13)</f>
        <v>0</v>
      </c>
      <c r="F14" s="100">
        <f>SUM(F5:F13)</f>
        <v>0</v>
      </c>
      <c r="G14" s="98" t="str">
        <f>G5</f>
        <v xml:space="preserve">C.1.P
</v>
      </c>
      <c r="H14" s="101" t="s">
        <v>835</v>
      </c>
      <c r="I14" s="100">
        <f t="shared" ref="I14:L14" si="1">SUM(I5:I13)</f>
        <v>0</v>
      </c>
      <c r="J14" s="100">
        <f t="shared" si="1"/>
        <v>0</v>
      </c>
      <c r="K14" s="100">
        <f t="shared" si="1"/>
        <v>0</v>
      </c>
      <c r="L14" s="100">
        <f t="shared" si="1"/>
        <v>0</v>
      </c>
      <c r="M14" s="2"/>
    </row>
    <row r="15" spans="1:15" ht="12.6" customHeight="1">
      <c r="A15" s="26" t="s">
        <v>710</v>
      </c>
      <c r="B15" s="23" t="s">
        <v>711</v>
      </c>
      <c r="C15" s="31"/>
      <c r="D15" s="102"/>
      <c r="E15" s="102"/>
      <c r="F15" s="31"/>
      <c r="G15" s="26" t="s">
        <v>712</v>
      </c>
      <c r="H15" s="22" t="s">
        <v>713</v>
      </c>
      <c r="I15" s="104"/>
      <c r="J15" s="27"/>
      <c r="K15" s="27"/>
      <c r="L15" s="104"/>
      <c r="M15" s="60"/>
      <c r="N15" s="42"/>
      <c r="O15" s="42"/>
    </row>
    <row r="16" spans="1:15" s="21" customFormat="1" ht="12.6" customHeight="1">
      <c r="A16" s="11"/>
      <c r="B16" s="23" t="s">
        <v>714</v>
      </c>
      <c r="C16" s="31"/>
      <c r="D16" s="14"/>
      <c r="E16" s="14"/>
      <c r="F16" s="31"/>
      <c r="G16" s="105"/>
      <c r="H16" s="106" t="s">
        <v>715</v>
      </c>
      <c r="I16" s="104"/>
      <c r="J16" s="103"/>
      <c r="K16" s="103"/>
      <c r="L16" s="104"/>
      <c r="M16" s="61"/>
      <c r="N16" s="107"/>
      <c r="O16" s="107"/>
    </row>
    <row r="17" spans="1:15" s="28" customFormat="1" ht="15">
      <c r="A17" s="11" t="s">
        <v>716</v>
      </c>
      <c r="B17" s="12" t="s">
        <v>806</v>
      </c>
      <c r="C17" s="16">
        <v>23000000</v>
      </c>
      <c r="D17" s="16">
        <v>6497500</v>
      </c>
      <c r="E17" s="16">
        <v>23000000</v>
      </c>
      <c r="F17" s="16">
        <f>20000000</f>
        <v>20000000</v>
      </c>
      <c r="G17" s="11" t="s">
        <v>717</v>
      </c>
      <c r="H17" s="95" t="s">
        <v>718</v>
      </c>
      <c r="I17" s="108">
        <v>0</v>
      </c>
      <c r="J17" s="96">
        <v>0</v>
      </c>
      <c r="K17" s="108">
        <v>0</v>
      </c>
      <c r="L17" s="108">
        <v>0</v>
      </c>
      <c r="M17" s="79"/>
      <c r="N17" s="109"/>
      <c r="O17" s="109"/>
    </row>
    <row r="18" spans="1:15" ht="15">
      <c r="A18" s="11" t="s">
        <v>865</v>
      </c>
      <c r="B18" s="12" t="s">
        <v>719</v>
      </c>
      <c r="C18" s="15">
        <v>400000</v>
      </c>
      <c r="D18" s="14">
        <v>0</v>
      </c>
      <c r="E18" s="15">
        <v>400000</v>
      </c>
      <c r="F18" s="15">
        <v>200000</v>
      </c>
      <c r="G18" s="11" t="s">
        <v>720</v>
      </c>
      <c r="H18" s="95" t="s">
        <v>721</v>
      </c>
      <c r="I18" s="108">
        <v>0</v>
      </c>
      <c r="J18" s="96">
        <v>0</v>
      </c>
      <c r="K18" s="108">
        <v>0</v>
      </c>
      <c r="L18" s="108">
        <v>0</v>
      </c>
      <c r="M18" s="79"/>
      <c r="N18" s="42"/>
      <c r="O18" s="42"/>
    </row>
    <row r="19" spans="1:15" ht="15">
      <c r="A19" s="11" t="s">
        <v>722</v>
      </c>
      <c r="B19" s="12" t="s">
        <v>723</v>
      </c>
      <c r="C19" s="16">
        <v>200000</v>
      </c>
      <c r="D19" s="14">
        <v>0</v>
      </c>
      <c r="E19" s="16">
        <v>200000</v>
      </c>
      <c r="F19" s="16">
        <v>300000</v>
      </c>
      <c r="G19" s="11" t="s">
        <v>724</v>
      </c>
      <c r="H19" s="95" t="s">
        <v>725</v>
      </c>
      <c r="I19" s="108">
        <v>0</v>
      </c>
      <c r="J19" s="96">
        <v>0</v>
      </c>
      <c r="K19" s="108">
        <v>0</v>
      </c>
      <c r="L19" s="108">
        <v>0</v>
      </c>
      <c r="M19" s="79"/>
      <c r="N19" s="42"/>
      <c r="O19" s="42"/>
    </row>
    <row r="20" spans="1:15" ht="15">
      <c r="A20" s="11" t="s">
        <v>726</v>
      </c>
      <c r="B20" s="12" t="s">
        <v>727</v>
      </c>
      <c r="C20" s="14">
        <v>0</v>
      </c>
      <c r="D20" s="14">
        <v>962700</v>
      </c>
      <c r="E20" s="14">
        <v>0</v>
      </c>
      <c r="F20" s="14">
        <v>1000000</v>
      </c>
      <c r="G20" s="11" t="s">
        <v>728</v>
      </c>
      <c r="H20" s="95" t="s">
        <v>729</v>
      </c>
      <c r="I20" s="108">
        <v>0</v>
      </c>
      <c r="J20" s="96">
        <v>0</v>
      </c>
      <c r="K20" s="108">
        <v>0</v>
      </c>
      <c r="L20" s="108">
        <v>0</v>
      </c>
      <c r="M20" s="79"/>
      <c r="N20" s="42"/>
      <c r="O20" s="42"/>
    </row>
    <row r="21" spans="1:15" ht="50.25" customHeight="1">
      <c r="A21" s="11"/>
      <c r="B21" s="12" t="s">
        <v>730</v>
      </c>
      <c r="C21" s="16">
        <v>600000</v>
      </c>
      <c r="D21" s="14">
        <v>0</v>
      </c>
      <c r="E21" s="16">
        <v>600000</v>
      </c>
      <c r="F21" s="16">
        <v>2000000</v>
      </c>
      <c r="G21" s="11" t="s">
        <v>731</v>
      </c>
      <c r="H21" s="95" t="s">
        <v>732</v>
      </c>
      <c r="I21" s="108">
        <v>20000</v>
      </c>
      <c r="J21" s="96">
        <v>68054</v>
      </c>
      <c r="K21" s="108">
        <v>20000</v>
      </c>
      <c r="L21" s="108">
        <v>0</v>
      </c>
      <c r="M21" s="79"/>
      <c r="N21" s="42"/>
      <c r="O21" s="42"/>
    </row>
    <row r="22" spans="1:15" ht="15">
      <c r="A22" s="11"/>
      <c r="B22" s="12" t="s">
        <v>733</v>
      </c>
      <c r="C22" s="16">
        <v>200000</v>
      </c>
      <c r="D22" s="14">
        <v>0</v>
      </c>
      <c r="E22" s="16">
        <v>200000</v>
      </c>
      <c r="F22" s="16">
        <v>200000</v>
      </c>
      <c r="G22" s="26" t="s">
        <v>734</v>
      </c>
      <c r="H22" s="95" t="s">
        <v>735</v>
      </c>
      <c r="I22" s="108">
        <v>0</v>
      </c>
      <c r="J22" s="96">
        <v>0</v>
      </c>
      <c r="K22" s="108">
        <v>0</v>
      </c>
      <c r="L22" s="108">
        <v>0</v>
      </c>
      <c r="M22" s="79"/>
      <c r="N22" s="42"/>
      <c r="O22" s="42"/>
    </row>
    <row r="23" spans="1:15" ht="15">
      <c r="A23" s="26"/>
      <c r="B23" s="12" t="s">
        <v>725</v>
      </c>
      <c r="C23" s="14">
        <v>0</v>
      </c>
      <c r="D23" s="14">
        <v>0</v>
      </c>
      <c r="E23" s="14">
        <v>0</v>
      </c>
      <c r="F23" s="14">
        <v>50000</v>
      </c>
      <c r="G23" s="98"/>
      <c r="H23" s="101" t="s">
        <v>736</v>
      </c>
      <c r="I23" s="100">
        <f t="shared" ref="I23:L23" si="2">SUM(I16:I22)</f>
        <v>20000</v>
      </c>
      <c r="J23" s="100">
        <f t="shared" si="2"/>
        <v>68054</v>
      </c>
      <c r="K23" s="100">
        <f t="shared" si="2"/>
        <v>20000</v>
      </c>
      <c r="L23" s="100">
        <f t="shared" si="2"/>
        <v>0</v>
      </c>
      <c r="M23" s="129"/>
      <c r="N23" s="42"/>
      <c r="O23" s="42"/>
    </row>
    <row r="24" spans="1:15" ht="12" customHeight="1">
      <c r="A24" s="26"/>
      <c r="B24" s="12" t="s">
        <v>737</v>
      </c>
      <c r="C24" s="16">
        <v>20000</v>
      </c>
      <c r="D24" s="31">
        <v>0</v>
      </c>
      <c r="E24" s="16">
        <v>20000</v>
      </c>
      <c r="F24" s="16">
        <v>250000</v>
      </c>
      <c r="G24" s="105"/>
      <c r="H24" s="106" t="s">
        <v>738</v>
      </c>
      <c r="I24" s="103"/>
      <c r="J24" s="103"/>
      <c r="K24" s="103"/>
      <c r="L24" s="103"/>
      <c r="M24" s="60"/>
      <c r="N24" s="42"/>
      <c r="O24" s="42"/>
    </row>
    <row r="25" spans="1:15" ht="12.6" customHeight="1">
      <c r="A25" s="11"/>
      <c r="B25" s="12" t="s">
        <v>739</v>
      </c>
      <c r="C25" s="14">
        <v>100000</v>
      </c>
      <c r="D25" s="14">
        <v>0</v>
      </c>
      <c r="E25" s="14">
        <v>100000</v>
      </c>
      <c r="F25" s="14">
        <v>200000</v>
      </c>
      <c r="G25" s="11" t="s">
        <v>740</v>
      </c>
      <c r="H25" s="95" t="s">
        <v>741</v>
      </c>
      <c r="I25" s="108">
        <v>23000000</v>
      </c>
      <c r="J25" s="96">
        <v>13594868</v>
      </c>
      <c r="K25" s="108">
        <v>23000000</v>
      </c>
      <c r="L25" s="108">
        <v>21700000</v>
      </c>
      <c r="M25" s="79"/>
      <c r="N25" s="42"/>
      <c r="O25" s="42"/>
    </row>
    <row r="26" spans="1:15" ht="15">
      <c r="A26" s="11"/>
      <c r="B26" s="12" t="s">
        <v>742</v>
      </c>
      <c r="C26" s="14">
        <v>100000</v>
      </c>
      <c r="D26" s="14">
        <v>0</v>
      </c>
      <c r="E26" s="14">
        <v>100000</v>
      </c>
      <c r="F26" s="14">
        <v>180000</v>
      </c>
      <c r="G26" s="11" t="s">
        <v>743</v>
      </c>
      <c r="H26" s="95" t="s">
        <v>744</v>
      </c>
      <c r="I26" s="108">
        <v>200000</v>
      </c>
      <c r="J26" s="96">
        <v>33899</v>
      </c>
      <c r="K26" s="108">
        <v>200000</v>
      </c>
      <c r="L26" s="108">
        <v>200000</v>
      </c>
      <c r="M26" s="79"/>
      <c r="N26" s="42"/>
      <c r="O26" s="42"/>
    </row>
    <row r="27" spans="1:15" ht="12" customHeight="1">
      <c r="A27" s="11"/>
      <c r="B27" s="12" t="s">
        <v>745</v>
      </c>
      <c r="C27" s="108">
        <v>360000</v>
      </c>
      <c r="D27" s="14">
        <v>0</v>
      </c>
      <c r="E27" s="108">
        <v>360000</v>
      </c>
      <c r="F27" s="108">
        <v>400000</v>
      </c>
      <c r="G27" s="11" t="s">
        <v>746</v>
      </c>
      <c r="H27" s="95" t="s">
        <v>566</v>
      </c>
      <c r="I27" s="108">
        <v>200000</v>
      </c>
      <c r="J27" s="96">
        <v>53885</v>
      </c>
      <c r="K27" s="108">
        <v>200000</v>
      </c>
      <c r="L27" s="108">
        <v>250000</v>
      </c>
      <c r="M27" s="79"/>
      <c r="N27" s="42"/>
      <c r="O27" s="42"/>
    </row>
    <row r="28" spans="1:15" ht="24">
      <c r="A28" s="11"/>
      <c r="B28" s="12" t="s">
        <v>747</v>
      </c>
      <c r="C28" s="15">
        <v>1800000</v>
      </c>
      <c r="D28" s="14">
        <v>0</v>
      </c>
      <c r="E28" s="15">
        <v>1800000</v>
      </c>
      <c r="F28" s="15">
        <v>1800000</v>
      </c>
      <c r="G28" s="11" t="s">
        <v>748</v>
      </c>
      <c r="H28" s="95" t="s">
        <v>749</v>
      </c>
      <c r="I28" s="108">
        <v>200000</v>
      </c>
      <c r="J28" s="96">
        <v>146529</v>
      </c>
      <c r="K28" s="108">
        <v>200000</v>
      </c>
      <c r="L28" s="108">
        <v>250000</v>
      </c>
      <c r="M28" s="79"/>
      <c r="N28" s="42"/>
      <c r="O28" s="42"/>
    </row>
    <row r="29" spans="1:15" ht="36">
      <c r="A29" s="11"/>
      <c r="B29" s="12" t="s">
        <v>750</v>
      </c>
      <c r="C29" s="16">
        <v>1500000</v>
      </c>
      <c r="D29" s="14">
        <v>0</v>
      </c>
      <c r="E29" s="16">
        <v>1500000</v>
      </c>
      <c r="F29" s="16">
        <v>2633000</v>
      </c>
      <c r="G29" s="26" t="s">
        <v>751</v>
      </c>
      <c r="H29" s="95" t="s">
        <v>752</v>
      </c>
      <c r="I29" s="108">
        <v>0</v>
      </c>
      <c r="J29" s="96">
        <v>0</v>
      </c>
      <c r="K29" s="108">
        <v>0</v>
      </c>
      <c r="L29" s="108">
        <v>0</v>
      </c>
      <c r="M29" s="79"/>
      <c r="N29" s="42"/>
      <c r="O29" s="42"/>
    </row>
    <row r="30" spans="1:15" ht="15">
      <c r="A30" s="11"/>
      <c r="B30" s="12"/>
      <c r="C30" s="14"/>
      <c r="D30" s="14"/>
      <c r="E30" s="14"/>
      <c r="F30" s="14"/>
      <c r="G30" s="11" t="s">
        <v>753</v>
      </c>
      <c r="H30" s="95" t="s">
        <v>754</v>
      </c>
      <c r="I30" s="15">
        <v>200000</v>
      </c>
      <c r="J30" s="96">
        <v>468489</v>
      </c>
      <c r="K30" s="15">
        <v>200000</v>
      </c>
      <c r="L30" s="15">
        <v>500000</v>
      </c>
      <c r="M30" s="79"/>
      <c r="N30" s="110"/>
      <c r="O30" s="110"/>
    </row>
    <row r="31" spans="1:15" ht="15">
      <c r="A31" s="11"/>
      <c r="B31" s="12"/>
      <c r="C31" s="14"/>
      <c r="D31" s="14"/>
      <c r="E31" s="14"/>
      <c r="F31" s="14"/>
      <c r="G31" s="11" t="s">
        <v>755</v>
      </c>
      <c r="H31" s="95" t="s">
        <v>756</v>
      </c>
      <c r="I31" s="15">
        <v>600000</v>
      </c>
      <c r="J31" s="96">
        <v>2945160</v>
      </c>
      <c r="K31" s="15">
        <v>600000</v>
      </c>
      <c r="L31" s="15">
        <v>3000000</v>
      </c>
      <c r="M31" s="79"/>
      <c r="N31" s="111"/>
      <c r="O31" s="111"/>
    </row>
    <row r="32" spans="1:15" ht="15">
      <c r="A32" s="11"/>
      <c r="B32" s="12"/>
      <c r="C32" s="14"/>
      <c r="D32" s="14"/>
      <c r="E32" s="14"/>
      <c r="F32" s="14"/>
      <c r="G32" s="11" t="s">
        <v>863</v>
      </c>
      <c r="H32" s="95" t="s">
        <v>757</v>
      </c>
      <c r="I32" s="108">
        <v>100000</v>
      </c>
      <c r="J32" s="96">
        <v>0</v>
      </c>
      <c r="K32" s="108">
        <v>100000</v>
      </c>
      <c r="L32" s="108">
        <v>0</v>
      </c>
      <c r="M32" s="79"/>
      <c r="N32" s="111"/>
      <c r="O32" s="111"/>
    </row>
    <row r="33" spans="1:15" ht="24">
      <c r="A33" s="11"/>
      <c r="B33" s="12"/>
      <c r="C33" s="14"/>
      <c r="D33" s="14"/>
      <c r="E33" s="14"/>
      <c r="F33" s="14"/>
      <c r="G33" s="11" t="s">
        <v>863</v>
      </c>
      <c r="H33" s="95" t="s">
        <v>758</v>
      </c>
      <c r="I33" s="108">
        <v>100000</v>
      </c>
      <c r="J33" s="96">
        <v>0</v>
      </c>
      <c r="K33" s="108">
        <v>100000</v>
      </c>
      <c r="L33" s="108">
        <v>100000</v>
      </c>
      <c r="M33" s="79"/>
      <c r="N33" s="111"/>
      <c r="O33" s="111"/>
    </row>
    <row r="34" spans="1:15" ht="15">
      <c r="A34" s="11"/>
      <c r="B34" s="12"/>
      <c r="C34" s="14"/>
      <c r="D34" s="14"/>
      <c r="E34" s="14"/>
      <c r="F34" s="14"/>
      <c r="G34" s="11" t="s">
        <v>863</v>
      </c>
      <c r="H34" s="95" t="s">
        <v>759</v>
      </c>
      <c r="I34" s="108">
        <v>360000</v>
      </c>
      <c r="J34" s="96">
        <v>0</v>
      </c>
      <c r="K34" s="108">
        <v>360000</v>
      </c>
      <c r="L34" s="108">
        <v>360000</v>
      </c>
      <c r="M34" s="79"/>
      <c r="N34" s="111"/>
      <c r="O34" s="111"/>
    </row>
    <row r="35" spans="1:15" ht="15">
      <c r="A35" s="11"/>
      <c r="B35" s="12"/>
      <c r="C35" s="14"/>
      <c r="D35" s="14"/>
      <c r="E35" s="14"/>
      <c r="F35" s="14"/>
      <c r="G35" s="11" t="s">
        <v>836</v>
      </c>
      <c r="H35" s="95" t="s">
        <v>760</v>
      </c>
      <c r="I35" s="108">
        <v>1800000</v>
      </c>
      <c r="J35" s="96">
        <v>20737</v>
      </c>
      <c r="K35" s="108">
        <v>1800000</v>
      </c>
      <c r="L35" s="108">
        <v>1000000</v>
      </c>
      <c r="M35" s="79"/>
      <c r="N35" s="111"/>
      <c r="O35" s="111"/>
    </row>
    <row r="36" spans="1:15" ht="15">
      <c r="A36" s="11"/>
      <c r="B36" s="12"/>
      <c r="C36" s="14"/>
      <c r="D36" s="14"/>
      <c r="E36" s="14"/>
      <c r="F36" s="14"/>
      <c r="G36" s="11" t="s">
        <v>863</v>
      </c>
      <c r="H36" s="95" t="s">
        <v>761</v>
      </c>
      <c r="I36" s="108">
        <v>1500000</v>
      </c>
      <c r="J36" s="96">
        <v>0</v>
      </c>
      <c r="K36" s="108">
        <v>1500000</v>
      </c>
      <c r="L36" s="108">
        <v>1500000</v>
      </c>
      <c r="M36" s="79"/>
      <c r="N36" s="111"/>
      <c r="O36" s="111"/>
    </row>
    <row r="37" spans="1:15" ht="15">
      <c r="A37" s="11"/>
      <c r="B37" s="12"/>
      <c r="C37" s="14"/>
      <c r="D37" s="14"/>
      <c r="E37" s="14"/>
      <c r="F37" s="14"/>
      <c r="G37" s="11" t="s">
        <v>863</v>
      </c>
      <c r="H37" s="12" t="s">
        <v>725</v>
      </c>
      <c r="I37" s="108">
        <v>0</v>
      </c>
      <c r="J37" s="108">
        <v>0</v>
      </c>
      <c r="K37" s="108">
        <v>0</v>
      </c>
      <c r="L37" s="108">
        <v>5000</v>
      </c>
      <c r="M37" s="60"/>
      <c r="N37" s="111"/>
      <c r="O37" s="111"/>
    </row>
    <row r="38" spans="1:15" ht="15">
      <c r="A38" s="11"/>
      <c r="B38" s="12"/>
      <c r="C38" s="14"/>
      <c r="D38" s="14"/>
      <c r="E38" s="14"/>
      <c r="F38" s="14"/>
      <c r="G38" s="11" t="s">
        <v>863</v>
      </c>
      <c r="H38" s="12" t="s">
        <v>864</v>
      </c>
      <c r="I38" s="108">
        <v>0</v>
      </c>
      <c r="J38" s="108">
        <v>0</v>
      </c>
      <c r="K38" s="108">
        <v>0</v>
      </c>
      <c r="L38" s="108">
        <v>100000</v>
      </c>
      <c r="M38" s="60"/>
      <c r="N38" s="111"/>
      <c r="O38" s="111"/>
    </row>
    <row r="39" spans="1:15" ht="15">
      <c r="A39" s="11"/>
      <c r="B39" s="12"/>
      <c r="C39" s="14"/>
      <c r="D39" s="14"/>
      <c r="E39" s="14"/>
      <c r="F39" s="14"/>
      <c r="G39" s="11" t="s">
        <v>863</v>
      </c>
      <c r="H39" s="12" t="s">
        <v>739</v>
      </c>
      <c r="I39" s="108">
        <v>0</v>
      </c>
      <c r="J39" s="108">
        <v>0</v>
      </c>
      <c r="K39" s="108">
        <v>0</v>
      </c>
      <c r="L39" s="108">
        <v>100000</v>
      </c>
      <c r="M39" s="60"/>
      <c r="N39" s="111"/>
      <c r="O39" s="111"/>
    </row>
    <row r="40" spans="1:15" ht="15">
      <c r="A40" s="112"/>
      <c r="B40" s="113"/>
      <c r="C40" s="114"/>
      <c r="D40" s="114"/>
      <c r="E40" s="114"/>
      <c r="F40" s="114"/>
      <c r="G40" s="115"/>
      <c r="H40" s="101" t="s">
        <v>762</v>
      </c>
      <c r="I40" s="100">
        <f>SUM(I24:I39)</f>
        <v>28260000</v>
      </c>
      <c r="J40" s="100">
        <f>SUM(J24:J39)</f>
        <v>17263567</v>
      </c>
      <c r="K40" s="100">
        <f>SUM(K25:K39)</f>
        <v>28260000</v>
      </c>
      <c r="L40" s="100">
        <f>SUM(L24:L39)</f>
        <v>29065000</v>
      </c>
      <c r="M40" s="60"/>
      <c r="N40" s="42"/>
      <c r="O40" s="42"/>
    </row>
    <row r="41" spans="1:15" ht="15">
      <c r="A41" s="98" t="str">
        <f>A15</f>
        <v>C.2.R</v>
      </c>
      <c r="B41" s="99" t="s">
        <v>763</v>
      </c>
      <c r="C41" s="100">
        <f>SUM(C16:C40)</f>
        <v>28280000</v>
      </c>
      <c r="D41" s="100">
        <f>SUM(D16:D40)</f>
        <v>7460200</v>
      </c>
      <c r="E41" s="100">
        <f>SUM(E16:E40)</f>
        <v>28280000</v>
      </c>
      <c r="F41" s="100">
        <f>SUM(F16:F40)</f>
        <v>29213000</v>
      </c>
      <c r="G41" s="115" t="str">
        <f>G14</f>
        <v xml:space="preserve">C.1.P
</v>
      </c>
      <c r="H41" s="101" t="s">
        <v>763</v>
      </c>
      <c r="I41" s="100">
        <f>I23+I40</f>
        <v>28280000</v>
      </c>
      <c r="J41" s="100">
        <f>J23+J40</f>
        <v>17331621</v>
      </c>
      <c r="K41" s="100">
        <f>K23+K40</f>
        <v>28280000</v>
      </c>
      <c r="L41" s="100">
        <f>L23+L40</f>
        <v>29065000</v>
      </c>
      <c r="M41" s="129">
        <f>F41-L41</f>
        <v>148000</v>
      </c>
      <c r="N41" s="42"/>
      <c r="O41" s="42"/>
    </row>
    <row r="42" spans="1:15" ht="15">
      <c r="A42" s="26" t="s">
        <v>764</v>
      </c>
      <c r="B42" s="23" t="s">
        <v>765</v>
      </c>
      <c r="C42" s="31"/>
      <c r="D42" s="102"/>
      <c r="E42" s="102"/>
      <c r="F42" s="31"/>
      <c r="G42" s="26" t="s">
        <v>16</v>
      </c>
      <c r="H42" s="22" t="s">
        <v>765</v>
      </c>
      <c r="I42" s="116"/>
      <c r="J42" s="116"/>
      <c r="K42" s="116"/>
      <c r="L42" s="116"/>
      <c r="M42" s="94"/>
    </row>
    <row r="43" spans="1:15" ht="12.6" customHeight="1">
      <c r="A43" s="11" t="s">
        <v>766</v>
      </c>
      <c r="B43" s="12" t="s">
        <v>767</v>
      </c>
      <c r="C43" s="117">
        <v>803000</v>
      </c>
      <c r="D43" s="117">
        <v>0</v>
      </c>
      <c r="E43" s="117">
        <v>803000</v>
      </c>
      <c r="F43" s="117">
        <v>1000000</v>
      </c>
      <c r="G43" s="11" t="s">
        <v>768</v>
      </c>
      <c r="H43" s="95" t="s">
        <v>769</v>
      </c>
      <c r="I43" s="15">
        <v>803000</v>
      </c>
      <c r="J43" s="96">
        <v>712494</v>
      </c>
      <c r="K43" s="15">
        <v>803000</v>
      </c>
      <c r="L43" s="15">
        <v>1000000</v>
      </c>
      <c r="M43" s="94"/>
    </row>
    <row r="44" spans="1:15" ht="15">
      <c r="A44" s="98" t="str">
        <f>A42</f>
        <v xml:space="preserve">C.5.R </v>
      </c>
      <c r="B44" s="99" t="s">
        <v>770</v>
      </c>
      <c r="C44" s="100">
        <f t="shared" ref="C44:F44" si="3">SUM(C42:C43)</f>
        <v>803000</v>
      </c>
      <c r="D44" s="100">
        <f t="shared" si="3"/>
        <v>0</v>
      </c>
      <c r="E44" s="100">
        <f t="shared" si="3"/>
        <v>803000</v>
      </c>
      <c r="F44" s="100">
        <f t="shared" si="3"/>
        <v>1000000</v>
      </c>
      <c r="G44" s="118" t="str">
        <f>G42</f>
        <v>C.5.P</v>
      </c>
      <c r="H44" s="101" t="s">
        <v>770</v>
      </c>
      <c r="I44" s="100">
        <f t="shared" ref="I44:L44" si="4">SUM(I42:I43)</f>
        <v>803000</v>
      </c>
      <c r="J44" s="100">
        <f t="shared" si="4"/>
        <v>712494</v>
      </c>
      <c r="K44" s="100">
        <f t="shared" si="4"/>
        <v>803000</v>
      </c>
      <c r="L44" s="100">
        <f t="shared" si="4"/>
        <v>1000000</v>
      </c>
      <c r="M44" s="129">
        <f>F44-L44</f>
        <v>0</v>
      </c>
    </row>
    <row r="45" spans="1:15" ht="15">
      <c r="A45" s="26" t="s">
        <v>771</v>
      </c>
      <c r="B45" s="23" t="s">
        <v>17</v>
      </c>
      <c r="C45" s="31"/>
      <c r="D45" s="102"/>
      <c r="E45" s="102"/>
      <c r="F45" s="31"/>
      <c r="G45" s="26" t="s">
        <v>18</v>
      </c>
      <c r="H45" s="22" t="s">
        <v>17</v>
      </c>
      <c r="I45" s="103"/>
      <c r="J45" s="27"/>
      <c r="K45" s="27"/>
      <c r="L45" s="103"/>
      <c r="M45" s="2"/>
    </row>
    <row r="46" spans="1:15" ht="15">
      <c r="A46" s="11" t="s">
        <v>772</v>
      </c>
      <c r="B46" s="12" t="s">
        <v>773</v>
      </c>
      <c r="C46" s="14">
        <v>240000</v>
      </c>
      <c r="D46" s="14">
        <v>713064</v>
      </c>
      <c r="E46" s="14">
        <v>240000</v>
      </c>
      <c r="F46" s="14">
        <v>1000000</v>
      </c>
      <c r="G46" s="11" t="s">
        <v>774</v>
      </c>
      <c r="H46" s="95" t="s">
        <v>775</v>
      </c>
      <c r="I46" s="27">
        <f>180000+40000</f>
        <v>220000</v>
      </c>
      <c r="J46" s="96">
        <v>90000</v>
      </c>
      <c r="K46" s="27">
        <f>180000+40000</f>
        <v>220000</v>
      </c>
      <c r="L46" s="14">
        <v>1000000</v>
      </c>
      <c r="M46" s="2"/>
    </row>
    <row r="47" spans="1:15" ht="24">
      <c r="A47" s="11"/>
      <c r="B47" s="12"/>
      <c r="C47" s="14"/>
      <c r="D47" s="14"/>
      <c r="E47" s="14"/>
      <c r="F47" s="14"/>
      <c r="G47" s="11" t="s">
        <v>776</v>
      </c>
      <c r="H47" s="95" t="s">
        <v>777</v>
      </c>
      <c r="I47" s="27">
        <v>20000</v>
      </c>
      <c r="J47" s="96">
        <v>0</v>
      </c>
      <c r="K47" s="159">
        <v>0</v>
      </c>
      <c r="L47" s="27">
        <v>0</v>
      </c>
      <c r="M47" s="2"/>
    </row>
    <row r="48" spans="1:15" ht="15">
      <c r="A48" s="119"/>
      <c r="B48" s="120"/>
      <c r="C48" s="2"/>
      <c r="D48" s="120"/>
      <c r="E48" s="120"/>
      <c r="F48" s="2"/>
      <c r="G48" s="11" t="s">
        <v>778</v>
      </c>
      <c r="H48" s="95" t="s">
        <v>779</v>
      </c>
      <c r="I48" s="96"/>
      <c r="J48" s="96"/>
      <c r="K48" s="15">
        <v>0</v>
      </c>
      <c r="L48" s="96">
        <v>0</v>
      </c>
      <c r="M48" s="2"/>
    </row>
    <row r="49" spans="1:13" ht="15">
      <c r="A49" s="98" t="str">
        <f>A45</f>
        <v>C.7.R</v>
      </c>
      <c r="B49" s="99" t="s">
        <v>70</v>
      </c>
      <c r="C49" s="100">
        <f t="shared" ref="C49:F49" si="5">SUM(C45:C48)</f>
        <v>240000</v>
      </c>
      <c r="D49" s="100">
        <f t="shared" si="5"/>
        <v>713064</v>
      </c>
      <c r="E49" s="100">
        <f t="shared" si="5"/>
        <v>240000</v>
      </c>
      <c r="F49" s="100">
        <f t="shared" si="5"/>
        <v>1000000</v>
      </c>
      <c r="G49" s="98" t="str">
        <f>G45</f>
        <v>C.7.P</v>
      </c>
      <c r="H49" s="101" t="s">
        <v>70</v>
      </c>
      <c r="I49" s="100">
        <f t="shared" ref="I49:L49" si="6">SUM(I45:I48)</f>
        <v>240000</v>
      </c>
      <c r="J49" s="100">
        <f t="shared" si="6"/>
        <v>90000</v>
      </c>
      <c r="K49" s="100">
        <f t="shared" si="6"/>
        <v>220000</v>
      </c>
      <c r="L49" s="100">
        <f t="shared" si="6"/>
        <v>1000000</v>
      </c>
      <c r="M49" s="129">
        <f>F49-L49</f>
        <v>0</v>
      </c>
    </row>
    <row r="50" spans="1:13" ht="15">
      <c r="A50" s="121" t="s">
        <v>780</v>
      </c>
      <c r="B50" s="12" t="s">
        <v>19</v>
      </c>
      <c r="C50" s="16">
        <v>500000</v>
      </c>
      <c r="D50" s="14">
        <v>0</v>
      </c>
      <c r="E50" s="14">
        <v>0</v>
      </c>
      <c r="F50" s="16">
        <v>0</v>
      </c>
      <c r="G50" s="105" t="s">
        <v>781</v>
      </c>
      <c r="H50" s="95" t="s">
        <v>19</v>
      </c>
      <c r="I50" s="159">
        <v>500000</v>
      </c>
      <c r="J50" s="96">
        <v>194300</v>
      </c>
      <c r="K50" s="159">
        <v>0</v>
      </c>
      <c r="L50" s="159">
        <v>0</v>
      </c>
      <c r="M50" s="2"/>
    </row>
    <row r="51" spans="1:13" ht="15">
      <c r="A51" s="101" t="s">
        <v>846</v>
      </c>
      <c r="B51" s="99" t="s">
        <v>70</v>
      </c>
      <c r="C51" s="122">
        <f t="shared" ref="C51:F51" si="7">SUM(C50)</f>
        <v>500000</v>
      </c>
      <c r="D51" s="122">
        <f t="shared" si="7"/>
        <v>0</v>
      </c>
      <c r="E51" s="122">
        <f t="shared" si="7"/>
        <v>0</v>
      </c>
      <c r="F51" s="122">
        <f t="shared" si="7"/>
        <v>0</v>
      </c>
      <c r="G51" s="123" t="s">
        <v>848</v>
      </c>
      <c r="H51" s="123" t="s">
        <v>70</v>
      </c>
      <c r="I51" s="122">
        <f t="shared" ref="I51:L51" si="8">SUM(I50)</f>
        <v>500000</v>
      </c>
      <c r="J51" s="122">
        <f t="shared" si="8"/>
        <v>194300</v>
      </c>
      <c r="K51" s="122">
        <f t="shared" si="8"/>
        <v>0</v>
      </c>
      <c r="L51" s="122">
        <f t="shared" si="8"/>
        <v>0</v>
      </c>
      <c r="M51" s="129">
        <f>F51-L51</f>
        <v>0</v>
      </c>
    </row>
    <row r="52" spans="1:13" ht="15">
      <c r="A52" s="124" t="s">
        <v>782</v>
      </c>
      <c r="B52" s="125" t="s">
        <v>783</v>
      </c>
      <c r="C52" s="126">
        <v>0</v>
      </c>
      <c r="D52" s="126">
        <v>1968502</v>
      </c>
      <c r="E52" s="14">
        <v>2000000</v>
      </c>
      <c r="F52" s="126">
        <v>2000000</v>
      </c>
      <c r="G52" s="105" t="s">
        <v>784</v>
      </c>
      <c r="H52" s="95" t="s">
        <v>20</v>
      </c>
      <c r="I52" s="15">
        <f t="shared" ref="I52" si="9">C52</f>
        <v>0</v>
      </c>
      <c r="J52" s="96">
        <v>0</v>
      </c>
      <c r="K52" s="15">
        <v>0</v>
      </c>
      <c r="L52" s="15">
        <f t="shared" ref="L52" si="10">F52</f>
        <v>2000000</v>
      </c>
      <c r="M52" s="2"/>
    </row>
    <row r="53" spans="1:13" ht="15">
      <c r="A53" s="99" t="s">
        <v>847</v>
      </c>
      <c r="B53" s="99" t="s">
        <v>70</v>
      </c>
      <c r="C53" s="122">
        <f t="shared" ref="C53:F53" si="11">SUM(C52)</f>
        <v>0</v>
      </c>
      <c r="D53" s="122">
        <f t="shared" si="11"/>
        <v>1968502</v>
      </c>
      <c r="E53" s="122">
        <f t="shared" si="11"/>
        <v>2000000</v>
      </c>
      <c r="F53" s="122">
        <f t="shared" si="11"/>
        <v>2000000</v>
      </c>
      <c r="G53" s="123" t="s">
        <v>784</v>
      </c>
      <c r="H53" s="123" t="s">
        <v>70</v>
      </c>
      <c r="I53" s="122">
        <f t="shared" ref="I53:L53" si="12">SUM(I52)</f>
        <v>0</v>
      </c>
      <c r="J53" s="122">
        <f t="shared" si="12"/>
        <v>0</v>
      </c>
      <c r="K53" s="122">
        <f t="shared" si="12"/>
        <v>0</v>
      </c>
      <c r="L53" s="122">
        <f t="shared" si="12"/>
        <v>2000000</v>
      </c>
      <c r="M53" s="129">
        <f>F53-L53</f>
        <v>0</v>
      </c>
    </row>
    <row r="54" spans="1:13" ht="15">
      <c r="A54" s="11" t="s">
        <v>793</v>
      </c>
      <c r="B54" s="12"/>
      <c r="C54" s="14"/>
      <c r="D54" s="14"/>
      <c r="E54" s="14"/>
      <c r="F54" s="14"/>
      <c r="G54" s="11"/>
      <c r="H54" s="12"/>
      <c r="I54" s="96"/>
      <c r="J54" s="97"/>
      <c r="K54" s="15"/>
      <c r="L54" s="96"/>
      <c r="M54" s="2"/>
    </row>
    <row r="55" spans="1:13" ht="15">
      <c r="A55" s="11" t="s">
        <v>785</v>
      </c>
      <c r="B55" s="12" t="s">
        <v>786</v>
      </c>
      <c r="C55" s="14">
        <v>20000</v>
      </c>
      <c r="D55" s="14"/>
      <c r="E55" s="14"/>
      <c r="F55" s="14"/>
      <c r="G55" s="11" t="s">
        <v>787</v>
      </c>
      <c r="H55" s="12" t="s">
        <v>786</v>
      </c>
      <c r="I55" s="159">
        <v>20000</v>
      </c>
      <c r="J55" s="96">
        <v>0</v>
      </c>
      <c r="K55" s="159"/>
      <c r="L55" s="159"/>
      <c r="M55" s="2"/>
    </row>
    <row r="56" spans="1:13" ht="15">
      <c r="A56" s="127" t="str">
        <f>A54</f>
        <v>C.13.R</v>
      </c>
      <c r="B56" s="128" t="s">
        <v>70</v>
      </c>
      <c r="C56" s="122">
        <f t="shared" ref="C56:F56" si="13">SUM(C54:C55)</f>
        <v>20000</v>
      </c>
      <c r="D56" s="122">
        <f t="shared" si="13"/>
        <v>0</v>
      </c>
      <c r="E56" s="122">
        <f t="shared" si="13"/>
        <v>0</v>
      </c>
      <c r="F56" s="122">
        <f t="shared" si="13"/>
        <v>0</v>
      </c>
      <c r="G56" s="123" t="s">
        <v>851</v>
      </c>
      <c r="H56" s="123" t="s">
        <v>70</v>
      </c>
      <c r="I56" s="122">
        <f t="shared" ref="I56:L56" si="14">SUM(I54:I55)</f>
        <v>20000</v>
      </c>
      <c r="J56" s="122">
        <f t="shared" si="14"/>
        <v>0</v>
      </c>
      <c r="K56" s="122">
        <f t="shared" si="14"/>
        <v>0</v>
      </c>
      <c r="L56" s="122">
        <f t="shared" si="14"/>
        <v>0</v>
      </c>
      <c r="M56" s="129">
        <f>F56-L56</f>
        <v>0</v>
      </c>
    </row>
    <row r="57" spans="1:13" ht="15">
      <c r="A57" s="11" t="s">
        <v>792</v>
      </c>
      <c r="B57" s="12" t="s">
        <v>788</v>
      </c>
      <c r="C57" s="14">
        <v>0</v>
      </c>
      <c r="D57" s="14">
        <v>0</v>
      </c>
      <c r="E57" s="14">
        <v>0</v>
      </c>
      <c r="F57" s="14">
        <v>0</v>
      </c>
      <c r="G57" s="11"/>
      <c r="H57" s="12" t="s">
        <v>788</v>
      </c>
      <c r="I57" s="96">
        <f t="shared" ref="I57" si="15">C57</f>
        <v>0</v>
      </c>
      <c r="J57" s="97">
        <v>0</v>
      </c>
      <c r="K57" s="15">
        <v>0</v>
      </c>
      <c r="L57" s="96">
        <f t="shared" ref="L57" si="16">F57</f>
        <v>0</v>
      </c>
      <c r="M57" s="2"/>
    </row>
    <row r="58" spans="1:13" ht="15">
      <c r="A58" s="11" t="s">
        <v>789</v>
      </c>
      <c r="B58" s="12" t="s">
        <v>788</v>
      </c>
      <c r="C58" s="14">
        <v>500000</v>
      </c>
      <c r="D58" s="14"/>
      <c r="E58" s="14"/>
      <c r="F58" s="14"/>
      <c r="G58" s="11" t="s">
        <v>790</v>
      </c>
      <c r="H58" s="12" t="s">
        <v>788</v>
      </c>
      <c r="I58" s="27">
        <v>500000</v>
      </c>
      <c r="J58" s="96">
        <v>0</v>
      </c>
      <c r="K58" s="159"/>
      <c r="L58" s="27"/>
      <c r="M58" s="2"/>
    </row>
    <row r="59" spans="1:13" ht="15">
      <c r="A59" s="127" t="str">
        <f>A57</f>
        <v>C.14.R</v>
      </c>
      <c r="B59" s="128" t="s">
        <v>70</v>
      </c>
      <c r="C59" s="122">
        <f t="shared" ref="C59:F59" si="17">SUM(C57:C58)</f>
        <v>500000</v>
      </c>
      <c r="D59" s="122">
        <f t="shared" si="17"/>
        <v>0</v>
      </c>
      <c r="E59" s="122">
        <f t="shared" si="17"/>
        <v>0</v>
      </c>
      <c r="F59" s="122">
        <f t="shared" si="17"/>
        <v>0</v>
      </c>
      <c r="G59" s="123" t="s">
        <v>850</v>
      </c>
      <c r="H59" s="123" t="s">
        <v>70</v>
      </c>
      <c r="I59" s="122">
        <f t="shared" ref="I59:L59" si="18">SUM(I57:I58)</f>
        <v>500000</v>
      </c>
      <c r="J59" s="122">
        <f t="shared" si="18"/>
        <v>0</v>
      </c>
      <c r="K59" s="122">
        <f t="shared" si="18"/>
        <v>0</v>
      </c>
      <c r="L59" s="122">
        <f t="shared" si="18"/>
        <v>0</v>
      </c>
      <c r="M59" s="129">
        <f>F59-L59</f>
        <v>0</v>
      </c>
    </row>
    <row r="60" spans="1:13" ht="15">
      <c r="A60" s="11" t="s">
        <v>802</v>
      </c>
      <c r="B60" s="12"/>
      <c r="C60" s="14"/>
      <c r="D60" s="14"/>
      <c r="E60" s="14"/>
      <c r="F60" s="14"/>
      <c r="G60" s="11"/>
      <c r="H60" s="12"/>
      <c r="I60" s="96"/>
      <c r="J60" s="97"/>
      <c r="K60" s="15"/>
      <c r="L60" s="96"/>
      <c r="M60" s="2"/>
    </row>
    <row r="61" spans="1:13" ht="15">
      <c r="A61" s="11" t="s">
        <v>803</v>
      </c>
      <c r="B61" s="12" t="s">
        <v>804</v>
      </c>
      <c r="C61" s="14">
        <v>0</v>
      </c>
      <c r="D61" s="14"/>
      <c r="E61" s="14"/>
      <c r="F61" s="14">
        <v>0</v>
      </c>
      <c r="G61" s="11" t="s">
        <v>805</v>
      </c>
      <c r="H61" s="12" t="s">
        <v>804</v>
      </c>
      <c r="I61" s="55">
        <v>0</v>
      </c>
      <c r="J61" s="96">
        <v>0</v>
      </c>
      <c r="K61" s="15"/>
      <c r="M61" s="2"/>
    </row>
    <row r="62" spans="1:13" ht="15">
      <c r="A62" s="127"/>
      <c r="B62" s="128" t="s">
        <v>70</v>
      </c>
      <c r="C62" s="122">
        <f t="shared" ref="C62:F62" si="19">SUM(C60:C61)</f>
        <v>0</v>
      </c>
      <c r="D62" s="122">
        <f t="shared" si="19"/>
        <v>0</v>
      </c>
      <c r="E62" s="122">
        <f t="shared" si="19"/>
        <v>0</v>
      </c>
      <c r="F62" s="122">
        <f t="shared" si="19"/>
        <v>0</v>
      </c>
      <c r="G62" s="123" t="s">
        <v>849</v>
      </c>
      <c r="H62" s="123" t="s">
        <v>70</v>
      </c>
      <c r="I62" s="122">
        <f t="shared" ref="I62:L62" si="20">SUM(I60:I61)</f>
        <v>0</v>
      </c>
      <c r="J62" s="122">
        <f t="shared" si="20"/>
        <v>0</v>
      </c>
      <c r="K62" s="122">
        <f t="shared" si="20"/>
        <v>0</v>
      </c>
      <c r="L62" s="122">
        <f t="shared" si="20"/>
        <v>0</v>
      </c>
      <c r="M62" s="129">
        <f>F62-L62</f>
        <v>0</v>
      </c>
    </row>
    <row r="63" spans="1:13" s="42" customFormat="1" ht="15">
      <c r="A63" s="5" t="s">
        <v>840</v>
      </c>
      <c r="B63" s="174"/>
      <c r="C63" s="65"/>
      <c r="D63" s="65"/>
      <c r="E63" s="65"/>
      <c r="F63" s="65"/>
      <c r="G63" s="5" t="s">
        <v>842</v>
      </c>
      <c r="H63" s="174"/>
      <c r="I63" s="65"/>
      <c r="J63" s="65"/>
      <c r="K63" s="65"/>
      <c r="L63" s="65"/>
      <c r="M63" s="175"/>
    </row>
    <row r="64" spans="1:13" s="42" customFormat="1" ht="15">
      <c r="A64" s="5" t="s">
        <v>841</v>
      </c>
      <c r="B64" s="174" t="s">
        <v>844</v>
      </c>
      <c r="C64" s="65">
        <v>540000</v>
      </c>
      <c r="D64" s="65"/>
      <c r="E64" s="65"/>
      <c r="F64" s="65"/>
      <c r="G64" s="5" t="s">
        <v>843</v>
      </c>
      <c r="H64" s="174" t="s">
        <v>844</v>
      </c>
      <c r="I64" s="65">
        <v>540000</v>
      </c>
      <c r="J64" s="96">
        <v>0</v>
      </c>
      <c r="K64" s="65">
        <v>0</v>
      </c>
      <c r="L64" s="65"/>
      <c r="M64" s="175"/>
    </row>
    <row r="65" spans="1:13" s="42" customFormat="1" ht="15">
      <c r="A65" s="127"/>
      <c r="B65" s="127"/>
      <c r="C65" s="122">
        <f t="shared" ref="C65:F65" si="21">SUM(C63:C64)</f>
        <v>540000</v>
      </c>
      <c r="D65" s="122">
        <f t="shared" si="21"/>
        <v>0</v>
      </c>
      <c r="E65" s="122">
        <f t="shared" si="21"/>
        <v>0</v>
      </c>
      <c r="F65" s="122">
        <f t="shared" si="21"/>
        <v>0</v>
      </c>
      <c r="G65" s="127" t="str">
        <f>G63</f>
        <v>C.16.P</v>
      </c>
      <c r="H65" s="127"/>
      <c r="I65" s="122">
        <f t="shared" ref="I65:L65" si="22">SUM(I63:I64)</f>
        <v>540000</v>
      </c>
      <c r="J65" s="122">
        <f t="shared" si="22"/>
        <v>0</v>
      </c>
      <c r="K65" s="122">
        <f t="shared" si="22"/>
        <v>0</v>
      </c>
      <c r="L65" s="122">
        <f t="shared" si="22"/>
        <v>0</v>
      </c>
      <c r="M65" s="175"/>
    </row>
    <row r="66" spans="1:13" ht="15">
      <c r="A66" s="127"/>
      <c r="B66" s="99" t="s">
        <v>791</v>
      </c>
      <c r="C66" s="100">
        <f t="shared" ref="C66:F66" si="23">C62+C59+C56+C53+C51+C49+C44+C41+C65</f>
        <v>30883000</v>
      </c>
      <c r="D66" s="100">
        <f t="shared" si="23"/>
        <v>10141766</v>
      </c>
      <c r="E66" s="100">
        <f t="shared" si="23"/>
        <v>31323000</v>
      </c>
      <c r="F66" s="100">
        <f t="shared" si="23"/>
        <v>33213000</v>
      </c>
      <c r="G66" s="123"/>
      <c r="H66" s="99" t="s">
        <v>791</v>
      </c>
      <c r="I66" s="100">
        <f>I62+I59+I56+I53+I51+I49+I44+I41+I14+I65</f>
        <v>30883000</v>
      </c>
      <c r="J66" s="100">
        <f>J62+J59+J56+J53+J51+J49+J44+J41+J14+J65</f>
        <v>18328415</v>
      </c>
      <c r="K66" s="100">
        <f>K62+K59+K56+K53+K51+K49+K44+K41+K14+K65</f>
        <v>29303000</v>
      </c>
      <c r="L66" s="100">
        <f>L62+L59+L56+L53+L51+L49+L44+L41+L14+L65</f>
        <v>33065000</v>
      </c>
      <c r="M66" s="129"/>
    </row>
    <row r="67" spans="1:13" ht="15">
      <c r="A67" s="37"/>
      <c r="B67" s="2"/>
      <c r="C67" s="2"/>
      <c r="D67" s="2"/>
      <c r="E67" s="2"/>
      <c r="F67" s="2"/>
      <c r="G67" s="183" t="s">
        <v>158</v>
      </c>
      <c r="H67" s="183"/>
      <c r="I67" s="183"/>
      <c r="J67" s="183"/>
      <c r="K67" s="183"/>
      <c r="L67" s="183"/>
      <c r="M67" s="2"/>
    </row>
    <row r="68" spans="1:13" ht="15">
      <c r="A68" s="37"/>
      <c r="B68" s="2"/>
      <c r="C68" s="2"/>
      <c r="D68" s="2"/>
      <c r="E68" s="2"/>
      <c r="F68" s="2"/>
      <c r="G68" s="2"/>
      <c r="H68" s="2"/>
      <c r="I68" s="130"/>
      <c r="J68" s="131"/>
      <c r="K68" s="2"/>
      <c r="L68" s="2"/>
      <c r="M68" s="2"/>
    </row>
    <row r="69" spans="1:13" ht="15">
      <c r="A69" s="37"/>
      <c r="B69" s="2"/>
      <c r="C69" s="129"/>
      <c r="D69" s="129"/>
      <c r="E69" s="129"/>
      <c r="F69" s="129"/>
      <c r="G69" s="37"/>
      <c r="H69" s="37"/>
      <c r="I69" s="132"/>
      <c r="J69" s="132"/>
      <c r="K69" s="132"/>
      <c r="L69" s="132"/>
      <c r="M69" s="2"/>
    </row>
    <row r="70" spans="1:13" ht="15">
      <c r="B70" s="10"/>
      <c r="C70" s="133"/>
      <c r="D70" s="133"/>
      <c r="E70" s="133"/>
      <c r="F70" s="133"/>
      <c r="G70" s="40"/>
      <c r="I70" s="133"/>
      <c r="J70" s="133"/>
      <c r="K70" s="133"/>
      <c r="L70" s="133"/>
    </row>
    <row r="71" spans="1:13" ht="15">
      <c r="B71" s="10"/>
      <c r="C71" s="10"/>
      <c r="D71" s="10"/>
      <c r="E71" s="10"/>
      <c r="F71" s="10"/>
      <c r="G71" s="40"/>
      <c r="L71" s="10"/>
    </row>
    <row r="72" spans="1:13" ht="15">
      <c r="B72" s="10"/>
      <c r="C72" s="10"/>
      <c r="D72" s="10"/>
      <c r="E72" s="10"/>
      <c r="F72" s="10"/>
      <c r="G72" s="40"/>
      <c r="L72" s="10"/>
    </row>
    <row r="73" spans="1:13" ht="15">
      <c r="B73" s="10"/>
      <c r="C73" s="10"/>
      <c r="D73" s="10"/>
      <c r="E73" s="10"/>
      <c r="F73" s="10"/>
      <c r="G73" s="40"/>
      <c r="L73" s="10"/>
    </row>
    <row r="74" spans="1:13" ht="15">
      <c r="B74" s="10"/>
      <c r="C74" s="10"/>
      <c r="D74" s="10"/>
      <c r="E74" s="10"/>
      <c r="F74" s="10"/>
      <c r="G74" s="40"/>
      <c r="L74" s="10"/>
    </row>
    <row r="75" spans="1:13" ht="15">
      <c r="B75" s="10"/>
      <c r="C75" s="10"/>
      <c r="D75" s="10"/>
      <c r="E75" s="10"/>
      <c r="F75" s="10"/>
      <c r="G75" s="40"/>
      <c r="L75" s="10"/>
    </row>
    <row r="76" spans="1:13" ht="15">
      <c r="B76" s="10"/>
      <c r="C76" s="10"/>
      <c r="D76" s="10"/>
      <c r="E76" s="10"/>
      <c r="F76" s="10"/>
      <c r="G76" s="40"/>
      <c r="L76" s="10"/>
    </row>
    <row r="77" spans="1:13" ht="15">
      <c r="B77" s="10"/>
      <c r="C77" s="10"/>
      <c r="D77" s="10"/>
      <c r="E77" s="10"/>
      <c r="F77" s="10"/>
      <c r="G77" s="40"/>
      <c r="L77" s="10"/>
    </row>
    <row r="78" spans="1:13" ht="15">
      <c r="B78" s="10"/>
      <c r="C78" s="10"/>
      <c r="D78" s="10"/>
      <c r="E78" s="10"/>
      <c r="F78" s="10"/>
      <c r="G78" s="40"/>
      <c r="L78" s="10"/>
    </row>
    <row r="79" spans="1:13" ht="15">
      <c r="B79" s="10"/>
      <c r="C79" s="10"/>
      <c r="D79" s="10"/>
      <c r="E79" s="10"/>
      <c r="F79" s="10"/>
      <c r="G79" s="40"/>
      <c r="L79" s="10"/>
    </row>
    <row r="80" spans="1:13" ht="15">
      <c r="B80" s="10"/>
      <c r="C80" s="10"/>
      <c r="D80" s="10"/>
      <c r="E80" s="10"/>
      <c r="F80" s="10"/>
      <c r="G80" s="40"/>
      <c r="L80" s="10"/>
    </row>
    <row r="81" spans="1:12" ht="15">
      <c r="B81" s="10"/>
      <c r="C81" s="10"/>
      <c r="D81" s="10"/>
      <c r="E81" s="10"/>
      <c r="F81" s="10"/>
      <c r="G81" s="40"/>
      <c r="L81" s="10"/>
    </row>
    <row r="82" spans="1:12" ht="15">
      <c r="B82" s="10"/>
      <c r="C82" s="10"/>
      <c r="D82" s="10"/>
      <c r="E82" s="10"/>
      <c r="F82" s="10"/>
      <c r="G82" s="40"/>
      <c r="L82" s="10"/>
    </row>
    <row r="83" spans="1:12" ht="15">
      <c r="B83" s="10"/>
      <c r="C83" s="10"/>
      <c r="D83" s="10"/>
      <c r="E83" s="10"/>
      <c r="F83" s="10"/>
      <c r="G83" s="40"/>
      <c r="L83" s="10"/>
    </row>
    <row r="84" spans="1:12" ht="15">
      <c r="B84" s="10"/>
      <c r="C84" s="10"/>
      <c r="D84" s="10"/>
      <c r="E84" s="10"/>
      <c r="F84" s="10"/>
      <c r="G84" s="40"/>
      <c r="L84" s="10"/>
    </row>
    <row r="85" spans="1:12" ht="15">
      <c r="B85" s="10"/>
      <c r="C85" s="10"/>
      <c r="D85" s="10"/>
      <c r="E85" s="10"/>
      <c r="F85" s="10"/>
      <c r="G85" s="40"/>
      <c r="L85" s="10"/>
    </row>
    <row r="86" spans="1:12" ht="15">
      <c r="B86" s="10"/>
      <c r="C86" s="10"/>
      <c r="D86" s="10"/>
      <c r="E86" s="10"/>
      <c r="F86" s="46"/>
      <c r="G86" s="40"/>
      <c r="L86" s="10"/>
    </row>
    <row r="87" spans="1:12" ht="15">
      <c r="B87" s="10"/>
      <c r="C87" s="10"/>
      <c r="D87" s="10"/>
      <c r="E87" s="10"/>
      <c r="F87" s="46"/>
      <c r="G87" s="40"/>
      <c r="L87" s="10"/>
    </row>
    <row r="88" spans="1:12" ht="15">
      <c r="B88" s="10"/>
      <c r="C88" s="10"/>
      <c r="D88" s="10"/>
      <c r="E88" s="10"/>
      <c r="F88" s="46"/>
      <c r="G88" s="40"/>
      <c r="L88" s="10"/>
    </row>
    <row r="89" spans="1:12" ht="15">
      <c r="A89" s="47"/>
      <c r="B89" s="10"/>
      <c r="C89" s="10"/>
      <c r="D89" s="10"/>
      <c r="E89" s="55"/>
      <c r="F89" s="46"/>
      <c r="G89" s="40"/>
      <c r="L89" s="10"/>
    </row>
    <row r="90" spans="1:12" ht="15">
      <c r="A90" s="47"/>
      <c r="B90" s="10"/>
      <c r="C90" s="10"/>
      <c r="D90" s="10"/>
      <c r="E90" s="55"/>
      <c r="F90" s="46"/>
      <c r="G90" s="40"/>
      <c r="L90" s="10"/>
    </row>
    <row r="91" spans="1:12" ht="15">
      <c r="A91" s="47"/>
      <c r="B91" s="10"/>
      <c r="C91" s="10"/>
      <c r="D91" s="10"/>
      <c r="E91" s="55"/>
      <c r="F91" s="46"/>
      <c r="G91" s="40"/>
      <c r="L91" s="10"/>
    </row>
    <row r="92" spans="1:12" ht="15">
      <c r="A92" s="47"/>
      <c r="B92" s="10"/>
      <c r="C92" s="10"/>
      <c r="D92" s="10"/>
      <c r="E92" s="55"/>
      <c r="F92" s="46"/>
      <c r="G92" s="40"/>
      <c r="L92" s="10"/>
    </row>
    <row r="93" spans="1:12" ht="15">
      <c r="A93" s="47"/>
      <c r="B93" s="10"/>
      <c r="C93" s="10"/>
      <c r="D93" s="10"/>
      <c r="E93" s="55"/>
      <c r="F93" s="46"/>
      <c r="G93" s="40"/>
      <c r="L93" s="10"/>
    </row>
    <row r="94" spans="1:12" ht="15">
      <c r="A94" s="47"/>
      <c r="B94" s="10"/>
      <c r="C94" s="10"/>
      <c r="D94" s="10"/>
      <c r="E94" s="55"/>
      <c r="F94" s="46"/>
      <c r="G94" s="40"/>
      <c r="L94" s="10"/>
    </row>
    <row r="95" spans="1:12" ht="15">
      <c r="A95" s="47"/>
      <c r="B95" s="10"/>
      <c r="C95" s="10"/>
      <c r="D95" s="10"/>
      <c r="E95" s="55"/>
      <c r="F95" s="46"/>
      <c r="G95" s="40"/>
      <c r="L95" s="10"/>
    </row>
    <row r="96" spans="1:12" ht="15">
      <c r="A96" s="47"/>
      <c r="B96" s="10"/>
      <c r="C96" s="10"/>
      <c r="D96" s="10"/>
      <c r="E96" s="55"/>
      <c r="F96" s="46"/>
      <c r="G96" s="40"/>
      <c r="L96" s="10"/>
    </row>
    <row r="97" spans="1:12" ht="15">
      <c r="A97" s="47"/>
      <c r="B97" s="10"/>
      <c r="C97" s="10"/>
      <c r="D97" s="10"/>
      <c r="E97" s="55"/>
      <c r="F97" s="46"/>
      <c r="G97" s="40"/>
      <c r="L97" s="10"/>
    </row>
    <row r="98" spans="1:12" ht="15">
      <c r="A98" s="47"/>
      <c r="B98" s="10"/>
      <c r="C98" s="10"/>
      <c r="D98" s="10"/>
      <c r="E98" s="55"/>
      <c r="F98" s="46"/>
      <c r="G98" s="40"/>
      <c r="L98" s="10"/>
    </row>
    <row r="99" spans="1:12" ht="15">
      <c r="A99" s="47"/>
      <c r="B99" s="10"/>
      <c r="C99" s="10"/>
      <c r="D99" s="10"/>
      <c r="E99" s="55"/>
      <c r="F99" s="46"/>
      <c r="G99" s="40"/>
      <c r="L99" s="10"/>
    </row>
    <row r="100" spans="1:12" ht="15">
      <c r="A100" s="47"/>
      <c r="B100" s="10"/>
      <c r="C100" s="10"/>
      <c r="D100" s="10"/>
      <c r="E100" s="55"/>
      <c r="F100" s="46"/>
      <c r="G100" s="40"/>
      <c r="L100" s="10"/>
    </row>
    <row r="101" spans="1:12" ht="15">
      <c r="A101" s="47"/>
      <c r="B101" s="10"/>
      <c r="C101" s="10"/>
      <c r="D101" s="10"/>
      <c r="E101" s="55"/>
      <c r="F101" s="46"/>
      <c r="G101" s="40"/>
      <c r="L101" s="10"/>
    </row>
    <row r="102" spans="1:12" ht="15">
      <c r="A102" s="47"/>
      <c r="B102" s="10"/>
      <c r="C102" s="10"/>
      <c r="D102" s="10"/>
      <c r="E102" s="55"/>
      <c r="F102" s="46"/>
      <c r="G102" s="40"/>
      <c r="L102" s="10"/>
    </row>
    <row r="103" spans="1:12" ht="15">
      <c r="A103" s="47"/>
      <c r="B103" s="10"/>
      <c r="C103" s="10"/>
      <c r="D103" s="10"/>
      <c r="E103" s="55"/>
      <c r="F103" s="46"/>
      <c r="G103" s="40"/>
      <c r="L103" s="10"/>
    </row>
    <row r="104" spans="1:12" ht="15">
      <c r="A104" s="47"/>
      <c r="B104" s="10"/>
      <c r="C104" s="10"/>
      <c r="D104" s="10"/>
      <c r="E104" s="55"/>
      <c r="F104" s="46"/>
      <c r="G104" s="40"/>
      <c r="L104" s="10"/>
    </row>
    <row r="105" spans="1:12" ht="15">
      <c r="A105" s="47"/>
      <c r="B105" s="10"/>
      <c r="C105" s="10"/>
      <c r="D105" s="10"/>
      <c r="E105" s="55"/>
      <c r="F105" s="46"/>
      <c r="G105" s="40"/>
      <c r="L105" s="10"/>
    </row>
    <row r="106" spans="1:12" ht="15">
      <c r="A106" s="47"/>
      <c r="B106" s="10"/>
      <c r="C106" s="10"/>
      <c r="D106" s="10"/>
      <c r="E106" s="55"/>
      <c r="F106" s="46"/>
      <c r="G106" s="40"/>
      <c r="L106" s="10"/>
    </row>
    <row r="107" spans="1:12" ht="15">
      <c r="A107" s="47"/>
      <c r="B107" s="10"/>
      <c r="C107" s="10"/>
      <c r="D107" s="10"/>
      <c r="E107" s="55"/>
      <c r="F107" s="46"/>
      <c r="G107" s="40"/>
      <c r="L107" s="10"/>
    </row>
    <row r="108" spans="1:12" ht="15">
      <c r="A108" s="47"/>
      <c r="B108" s="10"/>
      <c r="C108" s="10"/>
      <c r="D108" s="10"/>
      <c r="E108" s="55"/>
      <c r="F108" s="46"/>
      <c r="G108" s="40"/>
      <c r="L108" s="10"/>
    </row>
    <row r="109" spans="1:12" ht="15">
      <c r="A109" s="47"/>
      <c r="B109" s="10"/>
      <c r="C109" s="10"/>
      <c r="D109" s="10"/>
      <c r="E109" s="55"/>
      <c r="F109" s="46"/>
      <c r="G109" s="40"/>
      <c r="L109" s="10"/>
    </row>
    <row r="110" spans="1:12" ht="15">
      <c r="A110" s="47"/>
      <c r="B110" s="10"/>
      <c r="C110" s="10"/>
      <c r="D110" s="10"/>
      <c r="E110" s="55"/>
      <c r="F110" s="46"/>
      <c r="G110" s="40"/>
      <c r="L110" s="10"/>
    </row>
    <row r="111" spans="1:12" ht="15">
      <c r="A111" s="47"/>
      <c r="B111" s="10"/>
      <c r="C111" s="10"/>
      <c r="D111" s="10"/>
      <c r="E111" s="55"/>
      <c r="F111" s="46"/>
      <c r="G111" s="40"/>
      <c r="L111" s="10"/>
    </row>
    <row r="112" spans="1:12" ht="15">
      <c r="A112" s="47"/>
      <c r="B112" s="10"/>
      <c r="C112" s="10"/>
      <c r="D112" s="10"/>
      <c r="E112" s="55"/>
      <c r="F112" s="46"/>
      <c r="G112" s="40"/>
      <c r="L112" s="10"/>
    </row>
    <row r="113" spans="1:12" ht="15">
      <c r="A113" s="47"/>
      <c r="B113" s="10"/>
      <c r="C113" s="10"/>
      <c r="D113" s="10"/>
      <c r="E113" s="55"/>
      <c r="F113" s="46"/>
      <c r="G113" s="40"/>
      <c r="L113" s="10"/>
    </row>
    <row r="114" spans="1:12" ht="15">
      <c r="A114" s="47"/>
      <c r="B114" s="10"/>
      <c r="C114" s="10"/>
      <c r="D114" s="10"/>
      <c r="E114" s="55"/>
      <c r="F114" s="46"/>
      <c r="G114" s="40"/>
      <c r="L114" s="10"/>
    </row>
    <row r="115" spans="1:12" ht="15">
      <c r="A115" s="47"/>
      <c r="B115" s="10"/>
      <c r="C115" s="10"/>
      <c r="D115" s="10"/>
      <c r="E115" s="55"/>
      <c r="F115" s="46"/>
      <c r="G115" s="40"/>
      <c r="L115" s="10"/>
    </row>
    <row r="116" spans="1:12" ht="15">
      <c r="A116" s="47"/>
      <c r="B116" s="10"/>
      <c r="C116" s="10"/>
      <c r="D116" s="10"/>
      <c r="E116" s="55"/>
      <c r="F116" s="46"/>
      <c r="G116" s="40"/>
      <c r="L116" s="10"/>
    </row>
    <row r="117" spans="1:12" ht="15">
      <c r="A117" s="47"/>
      <c r="B117" s="10"/>
      <c r="C117" s="10"/>
      <c r="D117" s="10"/>
      <c r="E117" s="55"/>
      <c r="F117" s="46"/>
      <c r="G117" s="40"/>
      <c r="L117" s="10"/>
    </row>
    <row r="118" spans="1:12" ht="15">
      <c r="A118" s="47"/>
      <c r="B118" s="10"/>
      <c r="C118" s="10"/>
      <c r="D118" s="10"/>
      <c r="E118" s="55"/>
      <c r="F118" s="46"/>
      <c r="G118" s="40"/>
      <c r="L118" s="10"/>
    </row>
    <row r="119" spans="1:12" ht="15">
      <c r="A119" s="47"/>
      <c r="B119" s="10"/>
      <c r="C119" s="10"/>
      <c r="D119" s="10"/>
      <c r="E119" s="55"/>
      <c r="F119" s="46"/>
      <c r="G119" s="40"/>
      <c r="L119" s="10"/>
    </row>
    <row r="120" spans="1:12" ht="15">
      <c r="A120" s="47"/>
      <c r="B120" s="10"/>
      <c r="C120" s="10"/>
      <c r="D120" s="10"/>
      <c r="E120" s="55"/>
      <c r="F120" s="46"/>
      <c r="G120" s="40"/>
      <c r="L120" s="10"/>
    </row>
    <row r="121" spans="1:12" ht="15">
      <c r="A121" s="47"/>
      <c r="B121" s="10"/>
      <c r="C121" s="10"/>
      <c r="D121" s="10"/>
      <c r="E121" s="55"/>
      <c r="F121" s="46"/>
      <c r="G121" s="40"/>
      <c r="L121" s="10"/>
    </row>
    <row r="122" spans="1:12" ht="15">
      <c r="A122" s="47"/>
      <c r="B122" s="10"/>
      <c r="C122" s="10"/>
      <c r="D122" s="10"/>
      <c r="E122" s="55"/>
      <c r="F122" s="46"/>
      <c r="G122" s="40"/>
      <c r="L122" s="10"/>
    </row>
    <row r="123" spans="1:12" ht="15">
      <c r="A123" s="47"/>
      <c r="B123" s="10"/>
      <c r="C123" s="10"/>
      <c r="D123" s="10"/>
      <c r="E123" s="55"/>
      <c r="F123" s="46"/>
      <c r="G123" s="40"/>
      <c r="L123" s="10"/>
    </row>
    <row r="124" spans="1:12" ht="15">
      <c r="A124" s="47"/>
      <c r="B124" s="10"/>
      <c r="C124" s="10"/>
      <c r="D124" s="10"/>
      <c r="E124" s="55"/>
      <c r="F124" s="46"/>
      <c r="G124" s="40"/>
      <c r="L124" s="10"/>
    </row>
    <row r="125" spans="1:12" ht="15">
      <c r="A125" s="47"/>
      <c r="B125" s="10"/>
      <c r="C125" s="10"/>
      <c r="D125" s="10"/>
      <c r="E125" s="55"/>
      <c r="F125" s="46"/>
      <c r="G125" s="40"/>
      <c r="L125" s="10"/>
    </row>
    <row r="126" spans="1:12" ht="15">
      <c r="A126" s="47"/>
      <c r="B126" s="10"/>
      <c r="C126" s="10"/>
      <c r="D126" s="10"/>
      <c r="E126" s="55"/>
      <c r="F126" s="46"/>
      <c r="G126" s="40"/>
      <c r="L126" s="10"/>
    </row>
    <row r="127" spans="1:12" ht="15">
      <c r="A127" s="47"/>
      <c r="B127" s="10"/>
      <c r="C127" s="10"/>
      <c r="D127" s="10"/>
      <c r="E127" s="55"/>
      <c r="F127" s="46"/>
      <c r="G127" s="40"/>
      <c r="L127" s="10"/>
    </row>
    <row r="128" spans="1:12" ht="15">
      <c r="A128" s="47"/>
      <c r="B128" s="10"/>
      <c r="C128" s="10"/>
      <c r="D128" s="10"/>
      <c r="E128" s="55"/>
      <c r="F128" s="46"/>
      <c r="G128" s="40"/>
      <c r="L128" s="10"/>
    </row>
    <row r="129" spans="1:12" ht="15">
      <c r="A129" s="47"/>
      <c r="B129" s="10"/>
      <c r="C129" s="10"/>
      <c r="D129" s="10"/>
      <c r="E129" s="55"/>
      <c r="F129" s="46"/>
      <c r="G129" s="40"/>
      <c r="L129" s="10"/>
    </row>
    <row r="130" spans="1:12" ht="15">
      <c r="A130" s="47"/>
      <c r="B130" s="10"/>
      <c r="C130" s="10"/>
      <c r="D130" s="10"/>
      <c r="E130" s="55"/>
      <c r="F130" s="46"/>
      <c r="G130" s="40"/>
      <c r="L130" s="10"/>
    </row>
    <row r="131" spans="1:12" ht="15">
      <c r="A131" s="47"/>
      <c r="B131" s="10"/>
      <c r="C131" s="10"/>
      <c r="D131" s="10"/>
      <c r="E131" s="55"/>
      <c r="F131" s="46"/>
      <c r="G131" s="40"/>
      <c r="L131" s="10"/>
    </row>
    <row r="132" spans="1:12" ht="15">
      <c r="A132" s="47"/>
      <c r="B132" s="10"/>
      <c r="C132" s="10"/>
      <c r="D132" s="10"/>
      <c r="E132" s="55"/>
      <c r="F132" s="46"/>
      <c r="G132" s="40"/>
      <c r="L132" s="10"/>
    </row>
    <row r="133" spans="1:12" ht="15">
      <c r="A133" s="47"/>
      <c r="B133" s="10"/>
      <c r="C133" s="10"/>
      <c r="D133" s="10"/>
      <c r="E133" s="55"/>
      <c r="F133" s="46"/>
      <c r="G133" s="40"/>
      <c r="L133" s="10"/>
    </row>
    <row r="134" spans="1:12" ht="15">
      <c r="A134" s="47"/>
      <c r="B134" s="10"/>
      <c r="C134" s="10"/>
      <c r="D134" s="10"/>
      <c r="E134" s="55"/>
      <c r="F134" s="46"/>
      <c r="G134" s="40"/>
      <c r="L134" s="10"/>
    </row>
    <row r="135" spans="1:12" ht="15">
      <c r="A135" s="47"/>
      <c r="B135" s="10"/>
      <c r="C135" s="10"/>
      <c r="D135" s="10"/>
      <c r="E135" s="55"/>
      <c r="F135" s="46"/>
      <c r="G135" s="40"/>
      <c r="L135" s="10"/>
    </row>
    <row r="136" spans="1:12" ht="15">
      <c r="A136" s="47"/>
      <c r="B136" s="10"/>
      <c r="C136" s="10"/>
      <c r="D136" s="10"/>
      <c r="E136" s="55"/>
      <c r="F136" s="46"/>
      <c r="G136" s="40"/>
      <c r="L136" s="10"/>
    </row>
    <row r="137" spans="1:12" ht="15">
      <c r="A137" s="47"/>
      <c r="B137" s="10"/>
      <c r="C137" s="10"/>
      <c r="D137" s="10"/>
      <c r="E137" s="55"/>
      <c r="F137" s="46"/>
      <c r="G137" s="40"/>
      <c r="L137" s="10"/>
    </row>
    <row r="138" spans="1:12" ht="15">
      <c r="A138" s="47"/>
      <c r="B138" s="10"/>
      <c r="C138" s="10"/>
      <c r="D138" s="10"/>
      <c r="E138" s="55"/>
      <c r="F138" s="46"/>
      <c r="G138" s="40"/>
      <c r="L138" s="10"/>
    </row>
    <row r="139" spans="1:12" ht="15">
      <c r="A139" s="47"/>
      <c r="B139" s="10"/>
      <c r="C139" s="10"/>
      <c r="D139" s="10"/>
      <c r="E139" s="55"/>
      <c r="F139" s="46"/>
      <c r="G139" s="40"/>
      <c r="L139" s="10"/>
    </row>
    <row r="140" spans="1:12" ht="15">
      <c r="A140" s="47"/>
      <c r="B140" s="10"/>
      <c r="C140" s="10"/>
      <c r="D140" s="10"/>
      <c r="E140" s="55"/>
      <c r="F140" s="46"/>
      <c r="G140" s="40"/>
      <c r="L140" s="10"/>
    </row>
    <row r="141" spans="1:12" ht="15">
      <c r="A141" s="47"/>
      <c r="B141" s="10"/>
      <c r="C141" s="10"/>
      <c r="D141" s="10"/>
      <c r="E141" s="55"/>
      <c r="F141" s="46"/>
      <c r="G141" s="40"/>
      <c r="L141" s="10"/>
    </row>
    <row r="142" spans="1:12" ht="15">
      <c r="A142" s="47"/>
      <c r="B142" s="10"/>
      <c r="C142" s="10"/>
      <c r="D142" s="10"/>
      <c r="E142" s="55"/>
      <c r="F142" s="46"/>
      <c r="G142" s="40"/>
      <c r="L142" s="10"/>
    </row>
    <row r="143" spans="1:12" ht="15">
      <c r="A143" s="47"/>
      <c r="B143" s="10"/>
      <c r="C143" s="10"/>
      <c r="D143" s="10"/>
      <c r="E143" s="55"/>
      <c r="F143" s="46"/>
      <c r="G143" s="40"/>
      <c r="L143" s="10"/>
    </row>
    <row r="144" spans="1:12" ht="15">
      <c r="A144" s="47"/>
      <c r="B144" s="10"/>
      <c r="C144" s="10"/>
      <c r="D144" s="10"/>
      <c r="E144" s="55"/>
      <c r="F144" s="46"/>
      <c r="G144" s="40"/>
      <c r="L144" s="10"/>
    </row>
    <row r="145" spans="1:12" ht="15">
      <c r="A145" s="47"/>
      <c r="B145" s="10"/>
      <c r="C145" s="10"/>
      <c r="D145" s="10"/>
      <c r="E145" s="55"/>
      <c r="F145" s="46"/>
      <c r="G145" s="40"/>
      <c r="L145" s="10"/>
    </row>
    <row r="146" spans="1:12" ht="15">
      <c r="A146" s="47"/>
      <c r="B146" s="10"/>
      <c r="C146" s="10"/>
      <c r="D146" s="10"/>
      <c r="E146" s="55"/>
      <c r="F146" s="46"/>
      <c r="G146" s="40"/>
      <c r="L146" s="10"/>
    </row>
    <row r="147" spans="1:12" ht="15">
      <c r="A147" s="47"/>
      <c r="B147" s="10"/>
      <c r="C147" s="10"/>
      <c r="D147" s="10"/>
      <c r="E147" s="55"/>
      <c r="F147" s="46"/>
      <c r="G147" s="40"/>
      <c r="L147" s="10"/>
    </row>
    <row r="148" spans="1:12" ht="15">
      <c r="A148" s="47"/>
      <c r="B148" s="10"/>
      <c r="C148" s="10"/>
      <c r="D148" s="10"/>
      <c r="E148" s="55"/>
      <c r="F148" s="46"/>
      <c r="G148" s="40"/>
      <c r="L148" s="10"/>
    </row>
    <row r="149" spans="1:12" ht="15">
      <c r="A149" s="47"/>
      <c r="B149" s="10"/>
      <c r="C149" s="10"/>
      <c r="D149" s="10"/>
      <c r="E149" s="55"/>
      <c r="F149" s="46"/>
      <c r="G149" s="40"/>
      <c r="L149" s="10"/>
    </row>
    <row r="150" spans="1:12" ht="15">
      <c r="A150" s="47"/>
      <c r="B150" s="10"/>
      <c r="C150" s="10"/>
      <c r="D150" s="10"/>
      <c r="E150" s="55"/>
      <c r="F150" s="46"/>
      <c r="G150" s="40"/>
      <c r="L150" s="10"/>
    </row>
    <row r="151" spans="1:12" ht="15">
      <c r="A151" s="47"/>
      <c r="B151" s="10"/>
      <c r="C151" s="10"/>
      <c r="D151" s="10"/>
      <c r="E151" s="55"/>
      <c r="F151" s="46"/>
      <c r="G151" s="40"/>
      <c r="L151" s="10"/>
    </row>
    <row r="152" spans="1:12" ht="15">
      <c r="A152" s="47"/>
      <c r="B152" s="10"/>
      <c r="C152" s="10"/>
      <c r="D152" s="10"/>
      <c r="E152" s="55"/>
      <c r="F152" s="46"/>
      <c r="G152" s="40"/>
      <c r="L152" s="10"/>
    </row>
    <row r="153" spans="1:12" ht="15">
      <c r="A153" s="47"/>
      <c r="B153" s="10"/>
      <c r="C153" s="10"/>
      <c r="D153" s="10"/>
      <c r="E153" s="55"/>
      <c r="F153" s="46"/>
      <c r="G153" s="40"/>
      <c r="L153" s="10"/>
    </row>
    <row r="154" spans="1:12" ht="15">
      <c r="A154" s="47"/>
      <c r="B154" s="10"/>
      <c r="C154" s="10"/>
      <c r="D154" s="10"/>
      <c r="E154" s="55"/>
      <c r="F154" s="46"/>
      <c r="G154" s="40"/>
      <c r="L154" s="10"/>
    </row>
    <row r="155" spans="1:12" ht="15">
      <c r="A155" s="47"/>
      <c r="B155" s="10"/>
      <c r="C155" s="10"/>
      <c r="D155" s="10"/>
      <c r="E155" s="55"/>
      <c r="F155" s="46"/>
      <c r="G155" s="40"/>
      <c r="L155" s="10"/>
    </row>
    <row r="156" spans="1:12" ht="15">
      <c r="A156" s="47"/>
      <c r="B156" s="10"/>
      <c r="C156" s="10"/>
      <c r="D156" s="10"/>
      <c r="E156" s="55"/>
      <c r="F156" s="46"/>
      <c r="G156" s="40"/>
      <c r="L156" s="10"/>
    </row>
    <row r="157" spans="1:12" ht="15">
      <c r="A157" s="47"/>
      <c r="B157" s="10"/>
      <c r="C157" s="10"/>
      <c r="D157" s="10"/>
      <c r="E157" s="55"/>
      <c r="F157" s="46"/>
      <c r="G157" s="40"/>
      <c r="L157" s="10"/>
    </row>
    <row r="158" spans="1:12" ht="15">
      <c r="A158" s="47"/>
      <c r="B158" s="10"/>
      <c r="C158" s="10"/>
      <c r="D158" s="10"/>
      <c r="E158" s="55"/>
      <c r="F158" s="46"/>
      <c r="G158" s="40"/>
      <c r="L158" s="10"/>
    </row>
    <row r="159" spans="1:12" ht="15">
      <c r="A159" s="47"/>
      <c r="B159" s="10"/>
      <c r="C159" s="10"/>
      <c r="D159" s="10"/>
      <c r="E159" s="55"/>
      <c r="F159" s="46"/>
      <c r="G159" s="40"/>
      <c r="L159" s="10"/>
    </row>
    <row r="160" spans="1:12" ht="15">
      <c r="A160" s="47"/>
      <c r="B160" s="10"/>
      <c r="C160" s="10"/>
      <c r="D160" s="10"/>
      <c r="E160" s="55"/>
      <c r="F160" s="46"/>
      <c r="G160" s="40"/>
      <c r="L160" s="10"/>
    </row>
    <row r="161" spans="1:12" ht="15">
      <c r="A161" s="47"/>
      <c r="B161" s="10"/>
      <c r="C161" s="10"/>
      <c r="D161" s="10"/>
      <c r="E161" s="55"/>
      <c r="F161" s="46"/>
      <c r="G161" s="40"/>
      <c r="L161" s="10"/>
    </row>
    <row r="162" spans="1:12" ht="15">
      <c r="A162" s="47"/>
      <c r="B162" s="10"/>
      <c r="C162" s="10"/>
      <c r="D162" s="10"/>
      <c r="E162" s="55"/>
      <c r="F162" s="46"/>
      <c r="G162" s="40"/>
      <c r="L162" s="10"/>
    </row>
    <row r="163" spans="1:12" ht="15">
      <c r="A163" s="47"/>
      <c r="B163" s="10"/>
      <c r="C163" s="10"/>
      <c r="D163" s="10"/>
      <c r="E163" s="55"/>
      <c r="F163" s="46"/>
      <c r="G163" s="40"/>
      <c r="L163" s="10"/>
    </row>
    <row r="164" spans="1:12" ht="15">
      <c r="A164" s="47"/>
      <c r="B164" s="10"/>
      <c r="C164" s="10"/>
      <c r="D164" s="10"/>
      <c r="E164" s="55"/>
      <c r="F164" s="46"/>
      <c r="G164" s="40"/>
      <c r="L164" s="10"/>
    </row>
    <row r="165" spans="1:12" ht="15">
      <c r="A165" s="47"/>
      <c r="B165" s="10"/>
      <c r="C165" s="10"/>
      <c r="D165" s="10"/>
      <c r="E165" s="55"/>
      <c r="F165" s="46"/>
      <c r="G165" s="40"/>
      <c r="L165" s="10"/>
    </row>
    <row r="166" spans="1:12" ht="15">
      <c r="A166" s="47"/>
      <c r="B166" s="10"/>
      <c r="C166" s="10"/>
      <c r="D166" s="10"/>
      <c r="E166" s="55"/>
      <c r="F166" s="46"/>
      <c r="G166" s="40"/>
      <c r="L166" s="10"/>
    </row>
    <row r="167" spans="1:12" ht="15">
      <c r="A167" s="47"/>
      <c r="B167" s="10"/>
      <c r="C167" s="10"/>
      <c r="D167" s="10"/>
      <c r="E167" s="55"/>
      <c r="F167" s="46"/>
      <c r="G167" s="40"/>
      <c r="L167" s="10"/>
    </row>
    <row r="168" spans="1:12" ht="15">
      <c r="A168" s="47"/>
      <c r="B168" s="10"/>
      <c r="C168" s="10"/>
      <c r="D168" s="10"/>
      <c r="E168" s="55"/>
      <c r="F168" s="46"/>
      <c r="G168" s="40"/>
      <c r="L168" s="10"/>
    </row>
    <row r="169" spans="1:12" ht="15">
      <c r="A169" s="47"/>
      <c r="B169" s="10"/>
      <c r="C169" s="10"/>
      <c r="D169" s="10"/>
      <c r="E169" s="55"/>
      <c r="F169" s="46"/>
      <c r="G169" s="40"/>
      <c r="L169" s="10"/>
    </row>
    <row r="170" spans="1:12" ht="15">
      <c r="A170" s="47"/>
      <c r="B170" s="10"/>
      <c r="C170" s="10"/>
      <c r="D170" s="10"/>
      <c r="E170" s="55"/>
      <c r="F170" s="46"/>
      <c r="G170" s="40"/>
      <c r="L170" s="10"/>
    </row>
    <row r="171" spans="1:12" ht="15">
      <c r="A171" s="47"/>
      <c r="B171" s="10"/>
      <c r="C171" s="10"/>
      <c r="D171" s="10"/>
      <c r="E171" s="55"/>
      <c r="F171" s="46"/>
      <c r="G171" s="40"/>
      <c r="L171" s="10"/>
    </row>
    <row r="172" spans="1:12" ht="15">
      <c r="A172" s="47"/>
      <c r="B172" s="10"/>
      <c r="C172" s="10"/>
      <c r="D172" s="10"/>
      <c r="E172" s="55"/>
      <c r="F172" s="46"/>
      <c r="G172" s="40"/>
      <c r="L172" s="10"/>
    </row>
    <row r="173" spans="1:12" ht="15">
      <c r="A173" s="47"/>
      <c r="B173" s="10"/>
      <c r="C173" s="10"/>
      <c r="D173" s="10"/>
      <c r="E173" s="55"/>
      <c r="F173" s="46"/>
      <c r="G173" s="40"/>
      <c r="L173" s="10"/>
    </row>
    <row r="174" spans="1:12" ht="15">
      <c r="A174" s="47"/>
      <c r="B174" s="10"/>
      <c r="C174" s="10"/>
      <c r="D174" s="10"/>
      <c r="E174" s="55"/>
      <c r="F174" s="46"/>
      <c r="G174" s="40"/>
      <c r="L174" s="10"/>
    </row>
    <row r="175" spans="1:12" ht="15">
      <c r="A175" s="47"/>
      <c r="B175" s="10"/>
      <c r="C175" s="10"/>
      <c r="D175" s="10"/>
      <c r="E175" s="55"/>
      <c r="F175" s="46"/>
      <c r="G175" s="40"/>
      <c r="L175" s="10"/>
    </row>
    <row r="176" spans="1:12" ht="15">
      <c r="A176" s="47"/>
      <c r="B176" s="10"/>
      <c r="C176" s="10"/>
      <c r="D176" s="10"/>
      <c r="E176" s="55"/>
      <c r="F176" s="46"/>
      <c r="G176" s="40"/>
      <c r="L176" s="10"/>
    </row>
    <row r="177" spans="1:12" ht="15">
      <c r="A177" s="47"/>
      <c r="B177" s="10"/>
      <c r="C177" s="10"/>
      <c r="D177" s="10"/>
      <c r="E177" s="55"/>
      <c r="F177" s="46"/>
      <c r="G177" s="40"/>
      <c r="L177" s="10"/>
    </row>
    <row r="178" spans="1:12" ht="15">
      <c r="A178" s="47"/>
      <c r="B178" s="10"/>
      <c r="C178" s="10"/>
      <c r="D178" s="10"/>
      <c r="E178" s="55"/>
      <c r="F178" s="46"/>
      <c r="G178" s="40"/>
      <c r="L178" s="10"/>
    </row>
    <row r="179" spans="1:12" ht="15">
      <c r="A179" s="47"/>
      <c r="B179" s="10"/>
      <c r="C179" s="10"/>
      <c r="D179" s="10"/>
      <c r="E179" s="55"/>
      <c r="F179" s="46"/>
      <c r="G179" s="40"/>
      <c r="L179" s="10"/>
    </row>
    <row r="180" spans="1:12" ht="15">
      <c r="A180" s="47"/>
      <c r="B180" s="10"/>
      <c r="C180" s="10"/>
      <c r="D180" s="10"/>
      <c r="E180" s="55"/>
      <c r="F180" s="46"/>
      <c r="G180" s="40"/>
      <c r="L180" s="10"/>
    </row>
    <row r="181" spans="1:12" ht="15">
      <c r="A181" s="47"/>
      <c r="B181" s="10"/>
      <c r="C181" s="10"/>
      <c r="D181" s="10"/>
      <c r="E181" s="55"/>
      <c r="F181" s="46"/>
      <c r="G181" s="40"/>
      <c r="L181" s="10"/>
    </row>
    <row r="182" spans="1:12" ht="15">
      <c r="A182" s="47"/>
      <c r="B182" s="10"/>
      <c r="C182" s="10"/>
      <c r="D182" s="10"/>
      <c r="E182" s="55"/>
      <c r="F182" s="46"/>
      <c r="G182" s="40"/>
      <c r="L182" s="10"/>
    </row>
    <row r="183" spans="1:12" ht="15">
      <c r="A183" s="47"/>
      <c r="B183" s="10"/>
      <c r="C183" s="10"/>
      <c r="D183" s="10"/>
      <c r="E183" s="55"/>
      <c r="F183" s="46"/>
      <c r="G183" s="40"/>
      <c r="L183" s="10"/>
    </row>
    <row r="184" spans="1:12" ht="15">
      <c r="A184" s="47"/>
      <c r="B184" s="10"/>
      <c r="C184" s="10"/>
      <c r="D184" s="10"/>
      <c r="E184" s="55"/>
      <c r="F184" s="46"/>
      <c r="G184" s="40"/>
      <c r="L184" s="10"/>
    </row>
    <row r="185" spans="1:12" ht="15">
      <c r="A185" s="47"/>
      <c r="B185" s="10"/>
      <c r="C185" s="10"/>
      <c r="D185" s="10"/>
      <c r="E185" s="55"/>
      <c r="F185" s="46"/>
      <c r="G185" s="40"/>
      <c r="L185" s="10"/>
    </row>
    <row r="186" spans="1:12" ht="15">
      <c r="A186" s="47"/>
      <c r="B186" s="10"/>
      <c r="C186" s="10"/>
      <c r="D186" s="10"/>
      <c r="E186" s="55"/>
      <c r="F186" s="46"/>
      <c r="G186" s="40"/>
      <c r="L186" s="10"/>
    </row>
    <row r="187" spans="1:12" ht="15">
      <c r="A187" s="47"/>
      <c r="B187" s="10"/>
      <c r="C187" s="10"/>
      <c r="D187" s="10"/>
      <c r="E187" s="55"/>
      <c r="F187" s="46"/>
      <c r="G187" s="40"/>
      <c r="L187" s="10"/>
    </row>
    <row r="188" spans="1:12" ht="15">
      <c r="A188" s="47"/>
      <c r="B188" s="10"/>
      <c r="C188" s="10"/>
      <c r="D188" s="10"/>
      <c r="E188" s="55"/>
      <c r="F188" s="46"/>
      <c r="G188" s="40"/>
      <c r="L188" s="10"/>
    </row>
    <row r="189" spans="1:12" ht="15">
      <c r="A189" s="47"/>
      <c r="B189" s="10"/>
      <c r="C189" s="10"/>
      <c r="D189" s="10"/>
      <c r="E189" s="55"/>
      <c r="F189" s="46"/>
      <c r="G189" s="40"/>
      <c r="L189" s="10"/>
    </row>
    <row r="190" spans="1:12" ht="15">
      <c r="A190" s="47"/>
      <c r="B190" s="10"/>
      <c r="C190" s="10"/>
      <c r="D190" s="10"/>
      <c r="E190" s="55"/>
      <c r="F190" s="46"/>
      <c r="G190" s="40"/>
      <c r="L190" s="10"/>
    </row>
    <row r="191" spans="1:12" ht="15">
      <c r="A191" s="47"/>
      <c r="B191" s="10"/>
      <c r="C191" s="10"/>
      <c r="D191" s="10"/>
      <c r="E191" s="55"/>
      <c r="F191" s="46"/>
      <c r="G191" s="40"/>
      <c r="L191" s="10"/>
    </row>
    <row r="192" spans="1:12" ht="15">
      <c r="A192" s="47"/>
      <c r="B192" s="10"/>
      <c r="C192" s="10"/>
      <c r="D192" s="10"/>
      <c r="E192" s="55"/>
      <c r="F192" s="46"/>
      <c r="G192" s="40"/>
      <c r="L192" s="10"/>
    </row>
    <row r="193" spans="1:12" ht="15">
      <c r="A193" s="47"/>
      <c r="B193" s="10"/>
      <c r="C193" s="10"/>
      <c r="D193" s="10"/>
      <c r="E193" s="55"/>
      <c r="F193" s="46"/>
      <c r="G193" s="40"/>
      <c r="L193" s="10"/>
    </row>
    <row r="194" spans="1:12" ht="15">
      <c r="A194" s="47"/>
      <c r="B194" s="10"/>
      <c r="C194" s="10"/>
      <c r="D194" s="10"/>
      <c r="E194" s="55"/>
      <c r="F194" s="46"/>
      <c r="G194" s="40"/>
      <c r="L194" s="10"/>
    </row>
    <row r="195" spans="1:12" ht="15">
      <c r="A195" s="47"/>
      <c r="B195" s="10"/>
      <c r="C195" s="10"/>
      <c r="D195" s="10"/>
      <c r="E195" s="55"/>
      <c r="F195" s="46"/>
      <c r="G195" s="40"/>
      <c r="L195" s="10"/>
    </row>
    <row r="196" spans="1:12" ht="15">
      <c r="A196" s="47"/>
      <c r="B196" s="10"/>
      <c r="C196" s="10"/>
      <c r="D196" s="10"/>
      <c r="E196" s="55"/>
      <c r="F196" s="46"/>
      <c r="G196" s="40"/>
      <c r="L196" s="10"/>
    </row>
    <row r="197" spans="1:12" ht="15">
      <c r="A197" s="47"/>
      <c r="B197" s="10"/>
      <c r="C197" s="10"/>
      <c r="D197" s="10"/>
      <c r="E197" s="55"/>
      <c r="F197" s="46"/>
      <c r="G197" s="40"/>
      <c r="L197" s="10"/>
    </row>
    <row r="198" spans="1:12" ht="15">
      <c r="A198" s="47"/>
      <c r="B198" s="10"/>
      <c r="C198" s="10"/>
      <c r="D198" s="10"/>
      <c r="E198" s="55"/>
      <c r="F198" s="46"/>
      <c r="G198" s="40"/>
      <c r="L198" s="10"/>
    </row>
    <row r="199" spans="1:12" ht="15">
      <c r="A199" s="47"/>
      <c r="B199" s="10"/>
      <c r="C199" s="10"/>
      <c r="D199" s="10"/>
      <c r="E199" s="55"/>
      <c r="F199" s="46"/>
      <c r="G199" s="40"/>
      <c r="L199" s="10"/>
    </row>
    <row r="200" spans="1:12" ht="15">
      <c r="A200" s="47"/>
      <c r="B200" s="10"/>
      <c r="C200" s="10"/>
      <c r="D200" s="10"/>
      <c r="E200" s="55"/>
      <c r="F200" s="46"/>
      <c r="G200" s="40"/>
      <c r="L200" s="10"/>
    </row>
    <row r="201" spans="1:12" ht="15">
      <c r="A201" s="47"/>
      <c r="B201" s="10"/>
      <c r="C201" s="10"/>
      <c r="D201" s="10"/>
      <c r="E201" s="55"/>
      <c r="F201" s="46"/>
      <c r="G201" s="40"/>
      <c r="L201" s="10"/>
    </row>
    <row r="202" spans="1:12" ht="15">
      <c r="A202" s="47"/>
      <c r="B202" s="10"/>
      <c r="C202" s="10"/>
      <c r="D202" s="10"/>
      <c r="E202" s="55"/>
      <c r="F202" s="46"/>
      <c r="G202" s="40"/>
      <c r="L202" s="10"/>
    </row>
    <row r="203" spans="1:12" ht="15">
      <c r="A203" s="47"/>
      <c r="B203" s="10"/>
      <c r="C203" s="10"/>
      <c r="D203" s="10"/>
      <c r="E203" s="55"/>
      <c r="F203" s="46"/>
      <c r="G203" s="40"/>
      <c r="L203" s="10"/>
    </row>
    <row r="204" spans="1:12" ht="15">
      <c r="A204" s="47"/>
      <c r="B204" s="10"/>
      <c r="C204" s="10"/>
      <c r="D204" s="10"/>
      <c r="E204" s="55"/>
      <c r="F204" s="46"/>
      <c r="G204" s="40"/>
      <c r="L204" s="10"/>
    </row>
    <row r="205" spans="1:12" ht="15">
      <c r="A205" s="47"/>
      <c r="B205" s="10"/>
      <c r="C205" s="10"/>
      <c r="D205" s="10"/>
      <c r="E205" s="55"/>
      <c r="F205" s="46"/>
      <c r="G205" s="40"/>
      <c r="L205" s="10"/>
    </row>
    <row r="206" spans="1:12" ht="15">
      <c r="A206" s="47"/>
      <c r="B206" s="10"/>
      <c r="C206" s="10"/>
      <c r="D206" s="10"/>
      <c r="E206" s="55"/>
      <c r="F206" s="46"/>
      <c r="G206" s="40"/>
      <c r="L206" s="10"/>
    </row>
    <row r="207" spans="1:12" ht="15">
      <c r="A207" s="47"/>
      <c r="B207" s="10"/>
      <c r="C207" s="10"/>
      <c r="D207" s="10"/>
      <c r="E207" s="55"/>
      <c r="F207" s="46"/>
      <c r="G207" s="40"/>
      <c r="L207" s="10"/>
    </row>
    <row r="208" spans="1:12" ht="15">
      <c r="A208" s="47"/>
      <c r="B208" s="10"/>
      <c r="C208" s="10"/>
      <c r="D208" s="10"/>
      <c r="E208" s="55"/>
      <c r="F208" s="46"/>
      <c r="G208" s="40"/>
      <c r="L208" s="10"/>
    </row>
    <row r="209" spans="1:12" ht="15">
      <c r="A209" s="47"/>
      <c r="B209" s="10"/>
      <c r="C209" s="10"/>
      <c r="D209" s="10"/>
      <c r="E209" s="55"/>
      <c r="F209" s="46"/>
      <c r="G209" s="40"/>
      <c r="L209" s="10"/>
    </row>
    <row r="210" spans="1:12" ht="15">
      <c r="A210" s="47"/>
      <c r="B210" s="10"/>
      <c r="C210" s="10"/>
      <c r="D210" s="10"/>
      <c r="E210" s="55"/>
      <c r="F210" s="46"/>
      <c r="G210" s="40"/>
      <c r="L210" s="10"/>
    </row>
    <row r="211" spans="1:12" ht="15">
      <c r="A211" s="47"/>
      <c r="B211" s="10"/>
      <c r="C211" s="10"/>
      <c r="D211" s="10"/>
      <c r="E211" s="55"/>
      <c r="F211" s="46"/>
      <c r="G211" s="40"/>
      <c r="L211" s="10"/>
    </row>
    <row r="212" spans="1:12" ht="15">
      <c r="A212" s="47"/>
      <c r="B212" s="10"/>
      <c r="C212" s="10"/>
      <c r="D212" s="10"/>
      <c r="E212" s="55"/>
      <c r="F212" s="46"/>
      <c r="G212" s="40"/>
      <c r="L212" s="10"/>
    </row>
    <row r="213" spans="1:12" ht="15">
      <c r="A213" s="47"/>
      <c r="B213" s="10"/>
      <c r="C213" s="10"/>
      <c r="D213" s="10"/>
      <c r="E213" s="55"/>
      <c r="F213" s="46"/>
      <c r="G213" s="40"/>
      <c r="L213" s="10"/>
    </row>
    <row r="214" spans="1:12" ht="15">
      <c r="A214" s="47"/>
      <c r="B214" s="10"/>
      <c r="C214" s="10"/>
      <c r="D214" s="10"/>
      <c r="E214" s="55"/>
      <c r="F214" s="46"/>
      <c r="G214" s="40"/>
      <c r="L214" s="10"/>
    </row>
    <row r="215" spans="1:12" ht="15">
      <c r="A215" s="47"/>
      <c r="B215" s="10"/>
      <c r="C215" s="10"/>
      <c r="D215" s="10"/>
      <c r="E215" s="55"/>
      <c r="F215" s="46"/>
      <c r="G215" s="40"/>
      <c r="L215" s="10"/>
    </row>
    <row r="216" spans="1:12" ht="15">
      <c r="A216" s="47"/>
      <c r="B216" s="10"/>
      <c r="C216" s="10"/>
      <c r="D216" s="10"/>
      <c r="E216" s="55"/>
      <c r="F216" s="46"/>
      <c r="G216" s="40"/>
      <c r="L216" s="10"/>
    </row>
    <row r="217" spans="1:12" ht="15">
      <c r="A217" s="47"/>
      <c r="B217" s="10"/>
      <c r="C217" s="10"/>
      <c r="D217" s="10"/>
      <c r="E217" s="55"/>
      <c r="F217" s="46"/>
      <c r="G217" s="40"/>
      <c r="L217" s="10"/>
    </row>
    <row r="218" spans="1:12" ht="15">
      <c r="A218" s="47"/>
      <c r="B218" s="10"/>
      <c r="C218" s="10"/>
      <c r="D218" s="10"/>
      <c r="E218" s="55"/>
      <c r="F218" s="46"/>
      <c r="G218" s="40"/>
      <c r="L218" s="10"/>
    </row>
    <row r="219" spans="1:12" ht="15">
      <c r="A219" s="47"/>
      <c r="B219" s="10"/>
      <c r="C219" s="10"/>
      <c r="D219" s="10"/>
      <c r="E219" s="55"/>
      <c r="F219" s="46"/>
      <c r="G219" s="40"/>
      <c r="L219" s="10"/>
    </row>
    <row r="220" spans="1:12" ht="15">
      <c r="A220" s="47"/>
      <c r="B220" s="10"/>
      <c r="C220" s="10"/>
      <c r="D220" s="10"/>
      <c r="E220" s="55"/>
      <c r="F220" s="46"/>
      <c r="G220" s="40"/>
      <c r="L220" s="10"/>
    </row>
    <row r="221" spans="1:12" ht="15">
      <c r="A221" s="47"/>
      <c r="B221" s="10"/>
      <c r="C221" s="10"/>
      <c r="D221" s="10"/>
      <c r="E221" s="55"/>
      <c r="F221" s="46"/>
      <c r="G221" s="40"/>
      <c r="L221" s="10"/>
    </row>
    <row r="222" spans="1:12" ht="15">
      <c r="A222" s="47"/>
      <c r="B222" s="10"/>
      <c r="C222" s="10"/>
      <c r="D222" s="10"/>
      <c r="E222" s="55"/>
      <c r="F222" s="46"/>
      <c r="G222" s="40"/>
      <c r="L222" s="10"/>
    </row>
    <row r="223" spans="1:12" ht="15">
      <c r="A223" s="47"/>
      <c r="B223" s="10"/>
      <c r="C223" s="10"/>
      <c r="D223" s="10"/>
      <c r="E223" s="55"/>
      <c r="F223" s="46"/>
      <c r="G223" s="40"/>
      <c r="L223" s="10"/>
    </row>
    <row r="224" spans="1:12" ht="15">
      <c r="A224" s="47"/>
      <c r="B224" s="10"/>
      <c r="C224" s="10"/>
      <c r="D224" s="10"/>
      <c r="E224" s="55"/>
      <c r="F224" s="46"/>
      <c r="G224" s="40"/>
      <c r="L224" s="10"/>
    </row>
    <row r="225" spans="1:12" ht="15">
      <c r="A225" s="47"/>
      <c r="B225" s="10"/>
      <c r="C225" s="10"/>
      <c r="D225" s="10"/>
      <c r="E225" s="55"/>
      <c r="F225" s="46"/>
      <c r="G225" s="40"/>
      <c r="L225" s="10"/>
    </row>
    <row r="226" spans="1:12" ht="15">
      <c r="A226" s="47"/>
      <c r="B226" s="10"/>
      <c r="C226" s="10"/>
      <c r="D226" s="10"/>
      <c r="E226" s="55"/>
      <c r="F226" s="46"/>
      <c r="G226" s="40"/>
      <c r="L226" s="10"/>
    </row>
    <row r="227" spans="1:12" ht="15">
      <c r="A227" s="47"/>
      <c r="B227" s="10"/>
      <c r="C227" s="10"/>
      <c r="D227" s="10"/>
      <c r="E227" s="55"/>
      <c r="F227" s="46"/>
      <c r="G227" s="40"/>
      <c r="L227" s="10"/>
    </row>
    <row r="228" spans="1:12" ht="15">
      <c r="A228" s="47"/>
      <c r="B228" s="10"/>
      <c r="C228" s="10"/>
      <c r="D228" s="10"/>
      <c r="E228" s="55"/>
      <c r="F228" s="46"/>
      <c r="G228" s="40"/>
      <c r="L228" s="10"/>
    </row>
    <row r="229" spans="1:12" ht="15">
      <c r="A229" s="47"/>
      <c r="B229" s="10"/>
      <c r="C229" s="10"/>
      <c r="D229" s="10"/>
      <c r="E229" s="55"/>
      <c r="F229" s="46"/>
      <c r="G229" s="40"/>
      <c r="L229" s="10"/>
    </row>
    <row r="230" spans="1:12" ht="15">
      <c r="A230" s="47"/>
      <c r="B230" s="10"/>
      <c r="C230" s="10"/>
      <c r="D230" s="10"/>
      <c r="E230" s="55"/>
      <c r="F230" s="46"/>
      <c r="G230" s="40"/>
      <c r="L230" s="10"/>
    </row>
    <row r="231" spans="1:12" ht="15">
      <c r="A231" s="47"/>
      <c r="B231" s="10"/>
      <c r="C231" s="10"/>
      <c r="D231" s="10"/>
      <c r="E231" s="55"/>
      <c r="F231" s="46"/>
      <c r="G231" s="40"/>
      <c r="L231" s="10"/>
    </row>
    <row r="232" spans="1:12" ht="15">
      <c r="A232" s="47"/>
      <c r="B232" s="10"/>
      <c r="C232" s="10"/>
      <c r="D232" s="10"/>
      <c r="E232" s="55"/>
      <c r="F232" s="46"/>
      <c r="G232" s="40"/>
      <c r="L232" s="10"/>
    </row>
    <row r="233" spans="1:12" ht="15">
      <c r="A233" s="47"/>
      <c r="B233" s="10"/>
      <c r="C233" s="10"/>
      <c r="D233" s="10"/>
      <c r="E233" s="55"/>
      <c r="F233" s="46"/>
      <c r="G233" s="40"/>
      <c r="L233" s="10"/>
    </row>
    <row r="234" spans="1:12" ht="15">
      <c r="A234" s="47"/>
      <c r="B234" s="10"/>
      <c r="C234" s="10"/>
      <c r="D234" s="10"/>
      <c r="E234" s="55"/>
      <c r="F234" s="46"/>
      <c r="G234" s="40"/>
      <c r="L234" s="10"/>
    </row>
    <row r="235" spans="1:12" ht="15">
      <c r="A235" s="47"/>
      <c r="B235" s="10"/>
      <c r="C235" s="10"/>
      <c r="D235" s="10"/>
      <c r="E235" s="55"/>
      <c r="F235" s="46"/>
      <c r="G235" s="40"/>
      <c r="L235" s="10"/>
    </row>
    <row r="236" spans="1:12" ht="15">
      <c r="A236" s="47"/>
      <c r="B236" s="10"/>
      <c r="C236" s="10"/>
      <c r="D236" s="10"/>
      <c r="E236" s="55"/>
      <c r="F236" s="46"/>
      <c r="G236" s="40"/>
      <c r="L236" s="10"/>
    </row>
    <row r="237" spans="1:12" ht="15">
      <c r="A237" s="47"/>
      <c r="B237" s="10"/>
      <c r="C237" s="10"/>
      <c r="D237" s="10"/>
      <c r="E237" s="55"/>
      <c r="F237" s="46"/>
      <c r="G237" s="40"/>
      <c r="L237" s="10"/>
    </row>
    <row r="238" spans="1:12" ht="15">
      <c r="A238" s="47"/>
      <c r="B238" s="10"/>
      <c r="C238" s="10"/>
      <c r="D238" s="10"/>
      <c r="E238" s="55"/>
      <c r="F238" s="46"/>
      <c r="G238" s="40"/>
      <c r="L238" s="10"/>
    </row>
    <row r="239" spans="1:12" ht="15">
      <c r="A239" s="47"/>
      <c r="B239" s="10"/>
      <c r="C239" s="10"/>
      <c r="D239" s="10"/>
      <c r="E239" s="55"/>
      <c r="F239" s="46"/>
      <c r="G239" s="40"/>
      <c r="L239" s="10"/>
    </row>
    <row r="240" spans="1:12" ht="15">
      <c r="A240" s="47"/>
      <c r="B240" s="10"/>
      <c r="C240" s="10"/>
      <c r="D240" s="10"/>
      <c r="E240" s="55"/>
      <c r="F240" s="46"/>
      <c r="G240" s="40"/>
      <c r="L240" s="10"/>
    </row>
    <row r="241" spans="1:12" ht="15">
      <c r="A241" s="47"/>
      <c r="B241" s="10"/>
      <c r="C241" s="10"/>
      <c r="D241" s="10"/>
      <c r="E241" s="55"/>
      <c r="F241" s="46"/>
      <c r="G241" s="40"/>
      <c r="L241" s="10"/>
    </row>
    <row r="242" spans="1:12" ht="15">
      <c r="A242" s="47"/>
      <c r="B242" s="10"/>
      <c r="C242" s="10"/>
      <c r="D242" s="10"/>
      <c r="E242" s="55"/>
      <c r="F242" s="46"/>
      <c r="G242" s="40"/>
      <c r="L242" s="10"/>
    </row>
    <row r="243" spans="1:12" ht="15">
      <c r="A243" s="47"/>
      <c r="B243" s="10"/>
      <c r="C243" s="10"/>
      <c r="D243" s="10"/>
      <c r="E243" s="55"/>
      <c r="F243" s="46"/>
      <c r="G243" s="40"/>
      <c r="L243" s="10"/>
    </row>
    <row r="244" spans="1:12" ht="15">
      <c r="A244" s="47"/>
      <c r="B244" s="10"/>
      <c r="C244" s="10"/>
      <c r="D244" s="10"/>
      <c r="E244" s="55"/>
      <c r="F244" s="46"/>
      <c r="G244" s="40"/>
      <c r="L244" s="10"/>
    </row>
    <row r="245" spans="1:12" ht="15">
      <c r="A245" s="47"/>
      <c r="B245" s="10"/>
      <c r="C245" s="10"/>
      <c r="D245" s="10"/>
      <c r="E245" s="55"/>
      <c r="F245" s="46"/>
      <c r="G245" s="40"/>
      <c r="L245" s="10"/>
    </row>
    <row r="246" spans="1:12" ht="15">
      <c r="A246" s="47"/>
      <c r="B246" s="10"/>
      <c r="C246" s="10"/>
      <c r="D246" s="10"/>
      <c r="E246" s="55"/>
      <c r="F246" s="46"/>
      <c r="G246" s="40"/>
      <c r="L246" s="10"/>
    </row>
    <row r="247" spans="1:12" ht="15">
      <c r="A247" s="47"/>
      <c r="B247" s="10"/>
      <c r="C247" s="10"/>
      <c r="D247" s="10"/>
      <c r="E247" s="55"/>
      <c r="F247" s="46"/>
      <c r="G247" s="40"/>
      <c r="L247" s="10"/>
    </row>
    <row r="248" spans="1:12" ht="15">
      <c r="A248" s="47"/>
      <c r="B248" s="10"/>
      <c r="C248" s="10"/>
      <c r="D248" s="10"/>
      <c r="E248" s="55"/>
      <c r="F248" s="46"/>
      <c r="G248" s="40"/>
      <c r="L248" s="10"/>
    </row>
    <row r="249" spans="1:12" ht="15">
      <c r="A249" s="47"/>
      <c r="B249" s="10"/>
      <c r="C249" s="10"/>
      <c r="D249" s="10"/>
      <c r="E249" s="55"/>
      <c r="F249" s="46"/>
      <c r="G249" s="40"/>
      <c r="L249" s="10"/>
    </row>
    <row r="250" spans="1:12" ht="15">
      <c r="A250" s="47"/>
      <c r="B250" s="10"/>
      <c r="C250" s="10"/>
      <c r="D250" s="10"/>
      <c r="E250" s="55"/>
      <c r="F250" s="46"/>
      <c r="G250" s="40"/>
      <c r="L250" s="10"/>
    </row>
    <row r="251" spans="1:12" ht="15">
      <c r="A251" s="47"/>
      <c r="B251" s="10"/>
      <c r="C251" s="10"/>
      <c r="D251" s="10"/>
      <c r="E251" s="55"/>
      <c r="F251" s="46"/>
      <c r="G251" s="40"/>
      <c r="L251" s="10"/>
    </row>
    <row r="252" spans="1:12" ht="15">
      <c r="A252" s="47"/>
      <c r="B252" s="10"/>
      <c r="C252" s="10"/>
      <c r="D252" s="10"/>
      <c r="E252" s="55"/>
      <c r="F252" s="46"/>
      <c r="G252" s="40"/>
      <c r="L252" s="10"/>
    </row>
    <row r="253" spans="1:12" ht="15">
      <c r="A253" s="47"/>
      <c r="B253" s="10"/>
      <c r="C253" s="10"/>
      <c r="D253" s="10"/>
      <c r="E253" s="55"/>
      <c r="F253" s="46"/>
      <c r="G253" s="40"/>
      <c r="L253" s="10"/>
    </row>
    <row r="254" spans="1:12" ht="15">
      <c r="A254" s="47"/>
      <c r="B254" s="10"/>
      <c r="C254" s="10"/>
      <c r="D254" s="10"/>
      <c r="E254" s="55"/>
      <c r="F254" s="46"/>
      <c r="G254" s="40"/>
      <c r="L254" s="10"/>
    </row>
    <row r="255" spans="1:12" ht="15">
      <c r="A255" s="47"/>
      <c r="B255" s="10"/>
      <c r="C255" s="10"/>
      <c r="D255" s="10"/>
      <c r="E255" s="55"/>
      <c r="F255" s="46"/>
      <c r="G255" s="40"/>
      <c r="L255" s="10"/>
    </row>
    <row r="256" spans="1:12" ht="15">
      <c r="A256" s="47"/>
      <c r="B256" s="10"/>
      <c r="C256" s="10"/>
      <c r="D256" s="10"/>
      <c r="E256" s="55"/>
      <c r="F256" s="46"/>
      <c r="G256" s="40"/>
      <c r="L256" s="10"/>
    </row>
    <row r="257" spans="1:12" ht="15">
      <c r="A257" s="47"/>
      <c r="B257" s="10"/>
      <c r="C257" s="10"/>
      <c r="D257" s="10"/>
      <c r="E257" s="55"/>
      <c r="F257" s="46"/>
      <c r="G257" s="40"/>
      <c r="L257" s="10"/>
    </row>
    <row r="258" spans="1:12" ht="15">
      <c r="A258" s="47"/>
      <c r="B258" s="10"/>
      <c r="C258" s="10"/>
      <c r="D258" s="10"/>
      <c r="E258" s="55"/>
      <c r="F258" s="46"/>
      <c r="G258" s="40"/>
      <c r="L258" s="10"/>
    </row>
    <row r="259" spans="1:12" ht="15">
      <c r="A259" s="47"/>
      <c r="B259" s="10"/>
      <c r="C259" s="10"/>
      <c r="D259" s="10"/>
      <c r="E259" s="55"/>
      <c r="F259" s="46"/>
      <c r="G259" s="40"/>
      <c r="L259" s="10"/>
    </row>
    <row r="260" spans="1:12" ht="15">
      <c r="A260" s="47"/>
      <c r="B260" s="10"/>
      <c r="C260" s="10"/>
      <c r="D260" s="10"/>
      <c r="E260" s="55"/>
      <c r="F260" s="46"/>
      <c r="G260" s="40"/>
      <c r="L260" s="10"/>
    </row>
    <row r="261" spans="1:12" ht="15">
      <c r="A261" s="47"/>
      <c r="B261" s="10"/>
      <c r="C261" s="10"/>
      <c r="D261" s="10"/>
      <c r="E261" s="55"/>
      <c r="F261" s="46"/>
      <c r="G261" s="40"/>
      <c r="L261" s="10"/>
    </row>
    <row r="262" spans="1:12" ht="15">
      <c r="A262" s="47"/>
      <c r="B262" s="10"/>
      <c r="C262" s="10"/>
      <c r="D262" s="10"/>
      <c r="E262" s="55"/>
      <c r="F262" s="46"/>
      <c r="G262" s="40"/>
      <c r="L262" s="10"/>
    </row>
    <row r="263" spans="1:12" ht="15">
      <c r="A263" s="47"/>
      <c r="B263" s="10"/>
      <c r="C263" s="10"/>
      <c r="D263" s="10"/>
      <c r="E263" s="55"/>
      <c r="F263" s="46"/>
      <c r="G263" s="40"/>
      <c r="L263" s="10"/>
    </row>
    <row r="264" spans="1:12" ht="15">
      <c r="A264" s="47"/>
      <c r="B264" s="10"/>
      <c r="C264" s="10"/>
      <c r="D264" s="10"/>
      <c r="E264" s="55"/>
      <c r="F264" s="46"/>
      <c r="G264" s="40"/>
      <c r="L264" s="10"/>
    </row>
    <row r="265" spans="1:12" ht="15">
      <c r="A265" s="47"/>
      <c r="B265" s="10"/>
      <c r="C265" s="10"/>
      <c r="D265" s="10"/>
      <c r="E265" s="55"/>
      <c r="F265" s="46"/>
      <c r="G265" s="40"/>
      <c r="L265" s="10"/>
    </row>
    <row r="266" spans="1:12" ht="15">
      <c r="A266" s="47"/>
      <c r="B266" s="10"/>
      <c r="C266" s="10"/>
      <c r="D266" s="10"/>
      <c r="E266" s="55"/>
      <c r="F266" s="46"/>
      <c r="G266" s="40"/>
      <c r="L266" s="10"/>
    </row>
    <row r="267" spans="1:12" ht="15">
      <c r="A267" s="47"/>
      <c r="B267" s="10"/>
      <c r="C267" s="10"/>
      <c r="D267" s="10"/>
      <c r="E267" s="55"/>
      <c r="F267" s="46"/>
      <c r="G267" s="40"/>
      <c r="L267" s="10"/>
    </row>
    <row r="268" spans="1:12" ht="15">
      <c r="A268" s="47"/>
      <c r="B268" s="10"/>
      <c r="C268" s="10"/>
      <c r="D268" s="10"/>
      <c r="E268" s="55"/>
      <c r="F268" s="46"/>
      <c r="G268" s="40"/>
      <c r="L268" s="10"/>
    </row>
    <row r="269" spans="1:12" ht="15">
      <c r="A269" s="47"/>
      <c r="B269" s="10"/>
      <c r="C269" s="10"/>
      <c r="D269" s="10"/>
      <c r="E269" s="55"/>
      <c r="F269" s="46"/>
      <c r="G269" s="40"/>
      <c r="L269" s="10"/>
    </row>
    <row r="270" spans="1:12" ht="15">
      <c r="A270" s="47"/>
      <c r="B270" s="10"/>
      <c r="C270" s="10"/>
      <c r="D270" s="10"/>
      <c r="E270" s="55"/>
      <c r="F270" s="46"/>
      <c r="G270" s="40"/>
      <c r="L270" s="10"/>
    </row>
    <row r="271" spans="1:12" ht="15">
      <c r="A271" s="47"/>
      <c r="B271" s="10"/>
      <c r="C271" s="10"/>
      <c r="D271" s="10"/>
      <c r="E271" s="55"/>
      <c r="F271" s="46"/>
      <c r="G271" s="40"/>
      <c r="L271" s="10"/>
    </row>
    <row r="272" spans="1:12" ht="15">
      <c r="A272" s="47"/>
      <c r="B272" s="10"/>
      <c r="C272" s="10"/>
      <c r="D272" s="10"/>
      <c r="E272" s="55"/>
      <c r="F272" s="46"/>
      <c r="G272" s="40"/>
      <c r="L272" s="10"/>
    </row>
    <row r="273" spans="1:12" ht="15">
      <c r="A273" s="47"/>
      <c r="B273" s="10"/>
      <c r="C273" s="10"/>
      <c r="D273" s="10"/>
      <c r="E273" s="55"/>
      <c r="F273" s="46"/>
      <c r="G273" s="40"/>
      <c r="L273" s="10"/>
    </row>
    <row r="274" spans="1:12" ht="15">
      <c r="A274" s="47"/>
      <c r="B274" s="10"/>
      <c r="C274" s="10"/>
      <c r="D274" s="10"/>
      <c r="E274" s="55"/>
      <c r="F274" s="46"/>
      <c r="G274" s="40"/>
      <c r="L274" s="10"/>
    </row>
    <row r="275" spans="1:12" ht="15">
      <c r="A275" s="47"/>
      <c r="B275" s="10"/>
      <c r="C275" s="10"/>
      <c r="D275" s="10"/>
      <c r="E275" s="55"/>
      <c r="F275" s="46"/>
      <c r="G275" s="40"/>
      <c r="L275" s="10"/>
    </row>
    <row r="276" spans="1:12" ht="15">
      <c r="A276" s="47"/>
      <c r="B276" s="10"/>
      <c r="C276" s="10"/>
      <c r="D276" s="10"/>
      <c r="E276" s="55"/>
      <c r="F276" s="46"/>
      <c r="G276" s="40"/>
      <c r="L276" s="10"/>
    </row>
    <row r="277" spans="1:12" ht="15">
      <c r="A277" s="47"/>
      <c r="B277" s="10"/>
      <c r="C277" s="10"/>
      <c r="D277" s="10"/>
      <c r="E277" s="55"/>
      <c r="F277" s="46"/>
      <c r="G277" s="40"/>
      <c r="L277" s="10"/>
    </row>
    <row r="278" spans="1:12" ht="15">
      <c r="A278" s="47"/>
      <c r="B278" s="10"/>
      <c r="C278" s="10"/>
      <c r="D278" s="10"/>
      <c r="E278" s="55"/>
      <c r="F278" s="46"/>
      <c r="G278" s="40"/>
      <c r="L278" s="10"/>
    </row>
    <row r="279" spans="1:12" ht="15">
      <c r="A279" s="47"/>
      <c r="B279" s="10"/>
      <c r="C279" s="10"/>
      <c r="D279" s="10"/>
      <c r="E279" s="55"/>
      <c r="F279" s="46"/>
      <c r="G279" s="40"/>
      <c r="L279" s="10"/>
    </row>
    <row r="280" spans="1:12" ht="15">
      <c r="A280" s="47"/>
      <c r="B280" s="10"/>
      <c r="C280" s="10"/>
      <c r="D280" s="10"/>
      <c r="E280" s="55"/>
      <c r="F280" s="46"/>
      <c r="G280" s="40"/>
      <c r="L280" s="10"/>
    </row>
    <row r="281" spans="1:12" ht="15">
      <c r="A281" s="47"/>
      <c r="B281" s="10"/>
      <c r="C281" s="10"/>
      <c r="D281" s="10"/>
      <c r="E281" s="55"/>
      <c r="F281" s="46"/>
      <c r="G281" s="40"/>
      <c r="L281" s="10"/>
    </row>
    <row r="282" spans="1:12" ht="15">
      <c r="A282" s="47"/>
      <c r="B282" s="10"/>
      <c r="C282" s="10"/>
      <c r="D282" s="10"/>
      <c r="E282" s="55"/>
      <c r="F282" s="46"/>
      <c r="G282" s="40"/>
      <c r="L282" s="10"/>
    </row>
    <row r="283" spans="1:12" ht="15">
      <c r="A283" s="47"/>
      <c r="B283" s="10"/>
      <c r="C283" s="10"/>
      <c r="D283" s="10"/>
      <c r="E283" s="55"/>
      <c r="F283" s="46"/>
      <c r="G283" s="40"/>
      <c r="L283" s="10"/>
    </row>
    <row r="284" spans="1:12" ht="15">
      <c r="A284" s="47"/>
      <c r="B284" s="10"/>
      <c r="C284" s="10"/>
      <c r="D284" s="10"/>
      <c r="E284" s="55"/>
      <c r="F284" s="46"/>
      <c r="G284" s="40"/>
      <c r="L284" s="10"/>
    </row>
    <row r="285" spans="1:12" ht="15">
      <c r="A285" s="47"/>
      <c r="B285" s="10"/>
      <c r="C285" s="10"/>
      <c r="D285" s="10"/>
      <c r="E285" s="55"/>
      <c r="F285" s="46"/>
      <c r="G285" s="40"/>
      <c r="L285" s="10"/>
    </row>
    <row r="286" spans="1:12" ht="15">
      <c r="A286" s="47"/>
      <c r="B286" s="10"/>
      <c r="C286" s="10"/>
      <c r="D286" s="10"/>
      <c r="E286" s="55"/>
      <c r="F286" s="46"/>
      <c r="G286" s="40"/>
      <c r="L286" s="10"/>
    </row>
    <row r="287" spans="1:12" ht="15">
      <c r="A287" s="47"/>
      <c r="B287" s="10"/>
      <c r="C287" s="10"/>
      <c r="D287" s="10"/>
      <c r="E287" s="55"/>
      <c r="F287" s="46"/>
      <c r="G287" s="40"/>
      <c r="L287" s="10"/>
    </row>
    <row r="288" spans="1:12" ht="15">
      <c r="A288" s="47"/>
      <c r="B288" s="10"/>
      <c r="C288" s="10"/>
      <c r="D288" s="10"/>
      <c r="E288" s="55"/>
      <c r="F288" s="46"/>
      <c r="G288" s="40"/>
      <c r="L288" s="10"/>
    </row>
    <row r="289" spans="1:12" ht="15">
      <c r="A289" s="47"/>
      <c r="B289" s="10"/>
      <c r="C289" s="10"/>
      <c r="D289" s="10"/>
      <c r="E289" s="55"/>
      <c r="F289" s="46"/>
      <c r="G289" s="40"/>
      <c r="L289" s="10"/>
    </row>
    <row r="290" spans="1:12" ht="15">
      <c r="A290" s="47"/>
      <c r="B290" s="10"/>
      <c r="C290" s="10"/>
      <c r="D290" s="10"/>
      <c r="E290" s="55"/>
      <c r="F290" s="46"/>
      <c r="G290" s="40"/>
      <c r="L290" s="10"/>
    </row>
    <row r="291" spans="1:12" ht="15">
      <c r="A291" s="47"/>
      <c r="B291" s="10"/>
      <c r="C291" s="10"/>
      <c r="D291" s="10"/>
      <c r="E291" s="55"/>
      <c r="F291" s="46"/>
      <c r="G291" s="40"/>
      <c r="L291" s="10"/>
    </row>
    <row r="292" spans="1:12" ht="15">
      <c r="A292" s="47"/>
      <c r="B292" s="10"/>
      <c r="C292" s="10"/>
      <c r="D292" s="10"/>
      <c r="E292" s="55"/>
      <c r="F292" s="46"/>
      <c r="G292" s="40"/>
      <c r="L292" s="10"/>
    </row>
    <row r="293" spans="1:12" ht="15">
      <c r="A293" s="47"/>
      <c r="B293" s="10"/>
      <c r="C293" s="10"/>
      <c r="D293" s="10"/>
      <c r="E293" s="55"/>
      <c r="F293" s="46"/>
      <c r="G293" s="40"/>
      <c r="L293" s="10"/>
    </row>
    <row r="294" spans="1:12" ht="15">
      <c r="A294" s="47"/>
      <c r="B294" s="10"/>
      <c r="C294" s="10"/>
      <c r="D294" s="10"/>
      <c r="E294" s="55"/>
      <c r="F294" s="46"/>
      <c r="G294" s="40"/>
      <c r="L294" s="10"/>
    </row>
    <row r="295" spans="1:12" ht="15">
      <c r="A295" s="47"/>
      <c r="B295" s="10"/>
      <c r="C295" s="10"/>
      <c r="D295" s="10"/>
      <c r="E295" s="55"/>
      <c r="F295" s="46"/>
      <c r="G295" s="40"/>
      <c r="L295" s="10"/>
    </row>
    <row r="296" spans="1:12" ht="15">
      <c r="A296" s="47"/>
      <c r="B296" s="10"/>
      <c r="C296" s="10"/>
      <c r="D296" s="10"/>
      <c r="E296" s="55"/>
      <c r="F296" s="46"/>
      <c r="G296" s="40"/>
      <c r="L296" s="10"/>
    </row>
    <row r="297" spans="1:12" ht="15">
      <c r="A297" s="47"/>
      <c r="B297" s="10"/>
      <c r="C297" s="10"/>
      <c r="D297" s="10"/>
      <c r="E297" s="55"/>
      <c r="F297" s="46"/>
      <c r="G297" s="40"/>
      <c r="L297" s="10"/>
    </row>
    <row r="298" spans="1:12" ht="15">
      <c r="A298" s="47"/>
      <c r="B298" s="10"/>
      <c r="C298" s="10"/>
      <c r="D298" s="10"/>
      <c r="E298" s="55"/>
      <c r="F298" s="46"/>
      <c r="G298" s="40"/>
      <c r="L298" s="10"/>
    </row>
    <row r="299" spans="1:12" ht="15">
      <c r="A299" s="47"/>
      <c r="B299" s="10"/>
      <c r="C299" s="10"/>
      <c r="D299" s="10"/>
      <c r="E299" s="55"/>
      <c r="F299" s="46"/>
      <c r="G299" s="40"/>
      <c r="L299" s="10"/>
    </row>
    <row r="300" spans="1:12" ht="15">
      <c r="A300" s="47"/>
      <c r="B300" s="10"/>
      <c r="C300" s="10"/>
      <c r="D300" s="10"/>
      <c r="E300" s="55"/>
      <c r="F300" s="46"/>
      <c r="G300" s="40"/>
      <c r="L300" s="10"/>
    </row>
    <row r="301" spans="1:12" ht="15">
      <c r="A301" s="47"/>
      <c r="B301" s="10"/>
      <c r="C301" s="10"/>
      <c r="D301" s="10"/>
      <c r="E301" s="55"/>
      <c r="F301" s="46"/>
      <c r="G301" s="40"/>
      <c r="L301" s="10"/>
    </row>
    <row r="302" spans="1:12" ht="15">
      <c r="A302" s="47"/>
      <c r="B302" s="10"/>
      <c r="C302" s="10"/>
      <c r="D302" s="10"/>
      <c r="E302" s="55"/>
      <c r="F302" s="46"/>
      <c r="G302" s="40"/>
      <c r="L302" s="10"/>
    </row>
    <row r="303" spans="1:12" ht="15">
      <c r="A303" s="47"/>
      <c r="B303" s="10"/>
      <c r="C303" s="10"/>
      <c r="D303" s="10"/>
      <c r="E303" s="55"/>
      <c r="F303" s="46"/>
      <c r="G303" s="40"/>
      <c r="L303" s="10"/>
    </row>
    <row r="304" spans="1:12" ht="15">
      <c r="A304" s="47"/>
      <c r="B304" s="10"/>
      <c r="C304" s="10"/>
      <c r="D304" s="10"/>
      <c r="E304" s="55"/>
      <c r="F304" s="46"/>
      <c r="G304" s="40"/>
      <c r="L304" s="10"/>
    </row>
    <row r="305" spans="1:12" ht="15">
      <c r="A305" s="47"/>
      <c r="B305" s="10"/>
      <c r="C305" s="10"/>
      <c r="D305" s="10"/>
      <c r="E305" s="55"/>
      <c r="F305" s="46"/>
      <c r="G305" s="40"/>
      <c r="L305" s="10"/>
    </row>
    <row r="306" spans="1:12" ht="15">
      <c r="A306" s="47"/>
      <c r="B306" s="10"/>
      <c r="C306" s="10"/>
      <c r="D306" s="10"/>
      <c r="E306" s="55"/>
      <c r="F306" s="46"/>
      <c r="G306" s="40"/>
      <c r="L306" s="10"/>
    </row>
    <row r="307" spans="1:12" ht="15">
      <c r="A307" s="47"/>
      <c r="B307" s="10"/>
      <c r="C307" s="10"/>
      <c r="D307" s="10"/>
      <c r="E307" s="55"/>
      <c r="F307" s="46"/>
      <c r="G307" s="40"/>
      <c r="L307" s="10"/>
    </row>
    <row r="308" spans="1:12" ht="15">
      <c r="A308" s="47"/>
      <c r="B308" s="10"/>
      <c r="C308" s="10"/>
      <c r="D308" s="10"/>
      <c r="E308" s="55"/>
      <c r="F308" s="46"/>
      <c r="G308" s="40"/>
      <c r="L308" s="10"/>
    </row>
    <row r="309" spans="1:12" ht="15">
      <c r="A309" s="47"/>
      <c r="B309" s="10"/>
      <c r="C309" s="10"/>
      <c r="D309" s="10"/>
      <c r="E309" s="55"/>
      <c r="F309" s="46"/>
      <c r="G309" s="40"/>
      <c r="L309" s="10"/>
    </row>
    <row r="310" spans="1:12" ht="15">
      <c r="A310" s="47"/>
      <c r="B310" s="10"/>
      <c r="C310" s="10"/>
      <c r="D310" s="10"/>
      <c r="E310" s="55"/>
      <c r="F310" s="46"/>
      <c r="G310" s="40"/>
      <c r="L310" s="10"/>
    </row>
    <row r="311" spans="1:12" ht="15">
      <c r="A311" s="47"/>
      <c r="B311" s="10"/>
      <c r="C311" s="10"/>
      <c r="D311" s="10"/>
      <c r="E311" s="55"/>
      <c r="F311" s="46"/>
      <c r="G311" s="40"/>
      <c r="L311" s="10"/>
    </row>
    <row r="312" spans="1:12" ht="15">
      <c r="A312" s="47"/>
      <c r="B312" s="10"/>
      <c r="C312" s="10"/>
      <c r="D312" s="10"/>
      <c r="E312" s="55"/>
      <c r="F312" s="46"/>
      <c r="G312" s="40"/>
      <c r="L312" s="10"/>
    </row>
    <row r="313" spans="1:12" ht="15">
      <c r="A313" s="47"/>
      <c r="B313" s="10"/>
      <c r="C313" s="10"/>
      <c r="D313" s="10"/>
      <c r="E313" s="55"/>
      <c r="F313" s="46"/>
      <c r="G313" s="40"/>
      <c r="L313" s="10"/>
    </row>
    <row r="314" spans="1:12" ht="15">
      <c r="A314" s="47"/>
      <c r="B314" s="10"/>
      <c r="C314" s="10"/>
      <c r="D314" s="10"/>
      <c r="E314" s="55"/>
      <c r="F314" s="46"/>
      <c r="G314" s="40"/>
      <c r="L314" s="10"/>
    </row>
    <row r="315" spans="1:12" ht="15">
      <c r="A315" s="47"/>
      <c r="B315" s="10"/>
      <c r="C315" s="10"/>
      <c r="D315" s="10"/>
      <c r="E315" s="55"/>
      <c r="F315" s="46"/>
      <c r="G315" s="40"/>
      <c r="L315" s="10"/>
    </row>
    <row r="316" spans="1:12" ht="15">
      <c r="A316" s="47"/>
      <c r="B316" s="10"/>
      <c r="C316" s="10"/>
      <c r="D316" s="10"/>
      <c r="E316" s="55"/>
      <c r="F316" s="46"/>
      <c r="G316" s="40"/>
      <c r="L316" s="10"/>
    </row>
    <row r="317" spans="1:12" ht="15">
      <c r="A317" s="47"/>
      <c r="B317" s="10"/>
      <c r="C317" s="10"/>
      <c r="D317" s="10"/>
      <c r="E317" s="55"/>
      <c r="F317" s="46"/>
      <c r="G317" s="40"/>
      <c r="L317" s="10"/>
    </row>
    <row r="318" spans="1:12" ht="15">
      <c r="A318" s="47"/>
      <c r="B318" s="10"/>
      <c r="C318" s="10"/>
      <c r="D318" s="10"/>
      <c r="E318" s="55"/>
      <c r="F318" s="46"/>
      <c r="G318" s="40"/>
      <c r="L318" s="10"/>
    </row>
    <row r="319" spans="1:12" ht="15">
      <c r="A319" s="47"/>
      <c r="B319" s="10"/>
      <c r="C319" s="10"/>
      <c r="D319" s="10"/>
      <c r="E319" s="55"/>
      <c r="F319" s="46"/>
      <c r="G319" s="40"/>
      <c r="L319" s="10"/>
    </row>
    <row r="320" spans="1:12" ht="15">
      <c r="A320" s="47"/>
      <c r="B320" s="10"/>
      <c r="C320" s="10"/>
      <c r="D320" s="10"/>
      <c r="E320" s="55"/>
      <c r="F320" s="46"/>
      <c r="G320" s="40"/>
      <c r="L320" s="10"/>
    </row>
    <row r="321" spans="1:12" ht="15">
      <c r="A321" s="47"/>
      <c r="B321" s="10"/>
      <c r="C321" s="10"/>
      <c r="D321" s="10"/>
      <c r="E321" s="55"/>
      <c r="F321" s="46"/>
      <c r="G321" s="40"/>
      <c r="L321" s="10"/>
    </row>
    <row r="322" spans="1:12" ht="15">
      <c r="A322" s="47"/>
      <c r="B322" s="10"/>
      <c r="C322" s="10"/>
      <c r="D322" s="10"/>
      <c r="E322" s="55"/>
      <c r="F322" s="46"/>
      <c r="G322" s="40"/>
      <c r="L322" s="10"/>
    </row>
    <row r="323" spans="1:12" ht="15">
      <c r="A323" s="47"/>
      <c r="B323" s="10"/>
      <c r="C323" s="10"/>
      <c r="D323" s="10"/>
      <c r="E323" s="55"/>
      <c r="F323" s="46"/>
      <c r="G323" s="40"/>
      <c r="L323" s="10"/>
    </row>
    <row r="324" spans="1:12" ht="15">
      <c r="A324" s="47"/>
      <c r="B324" s="10"/>
      <c r="C324" s="10"/>
      <c r="D324" s="10"/>
      <c r="E324" s="55"/>
      <c r="G324" s="134"/>
      <c r="L324" s="10"/>
    </row>
    <row r="325" spans="1:12" ht="15">
      <c r="A325" s="47"/>
      <c r="B325" s="10"/>
      <c r="C325" s="10"/>
      <c r="D325" s="10"/>
      <c r="E325" s="55"/>
      <c r="G325" s="134"/>
      <c r="L325" s="10"/>
    </row>
    <row r="326" spans="1:12" ht="15">
      <c r="A326" s="47"/>
      <c r="B326" s="10"/>
      <c r="C326" s="10"/>
      <c r="D326" s="10"/>
      <c r="E326" s="55"/>
      <c r="G326" s="134"/>
      <c r="L326" s="10"/>
    </row>
    <row r="327" spans="1:12" ht="15">
      <c r="G327" s="136"/>
      <c r="H327" s="47"/>
      <c r="I327" s="47"/>
    </row>
    <row r="328" spans="1:12" ht="15">
      <c r="H328" s="47"/>
      <c r="I328" s="47"/>
    </row>
    <row r="329" spans="1:12" ht="15">
      <c r="H329" s="47"/>
      <c r="I329" s="47"/>
    </row>
    <row r="330" spans="1:12" ht="15">
      <c r="H330" s="47"/>
      <c r="I330" s="47"/>
    </row>
  </sheetData>
  <mergeCells count="9">
    <mergeCell ref="G67:L67"/>
    <mergeCell ref="A1:F1"/>
    <mergeCell ref="G1:L1"/>
    <mergeCell ref="A2:F2"/>
    <mergeCell ref="G2:L2"/>
    <mergeCell ref="A3:D3"/>
    <mergeCell ref="E3:F3"/>
    <mergeCell ref="G3:J3"/>
    <mergeCell ref="K3:L3"/>
  </mergeCells>
  <pageMargins left="0.47244094488188981" right="0.70866141732283472" top="0.26" bottom="0.31" header="0.16" footer="0.2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4"/>
  <sheetViews>
    <sheetView tabSelected="1" topLeftCell="C30" zoomScale="130" zoomScaleNormal="130" workbookViewId="0">
      <selection activeCell="K45" sqref="K45"/>
    </sheetView>
  </sheetViews>
  <sheetFormatPr defaultColWidth="8.85546875" defaultRowHeight="16.899999999999999" customHeight="1"/>
  <cols>
    <col min="1" max="1" width="6.7109375" style="40" customWidth="1"/>
    <col min="2" max="2" width="38" style="51" customWidth="1"/>
    <col min="3" max="3" width="11.7109375" style="51" customWidth="1"/>
    <col min="4" max="4" width="11.28515625" style="52" customWidth="1"/>
    <col min="5" max="5" width="11.85546875" style="53" customWidth="1"/>
    <col min="6" max="6" width="11" style="49" customWidth="1"/>
    <col min="7" max="7" width="8.140625" style="56" bestFit="1" customWidth="1"/>
    <col min="8" max="8" width="33.5703125" style="40" customWidth="1"/>
    <col min="9" max="9" width="12.42578125" style="40" customWidth="1"/>
    <col min="10" max="10" width="13.85546875" style="10" customWidth="1"/>
    <col min="11" max="11" width="15.140625" style="10" bestFit="1" customWidth="1"/>
    <col min="12" max="12" width="13.7109375" style="55" bestFit="1" customWidth="1"/>
    <col min="13" max="13" width="12.140625" style="10" bestFit="1" customWidth="1"/>
    <col min="14" max="14" width="12.42578125" style="10" bestFit="1" customWidth="1"/>
    <col min="15" max="15" width="8.85546875" style="10"/>
    <col min="16" max="16" width="11.7109375" style="10" bestFit="1" customWidth="1"/>
    <col min="17" max="16384" width="8.85546875" style="10"/>
  </cols>
  <sheetData>
    <row r="1" spans="1:16" customFormat="1" ht="15.75">
      <c r="A1" s="184" t="s">
        <v>21</v>
      </c>
      <c r="B1" s="184"/>
      <c r="C1" s="184"/>
      <c r="D1" s="184"/>
      <c r="E1" s="184"/>
      <c r="F1" s="184"/>
      <c r="G1" s="184" t="s">
        <v>22</v>
      </c>
      <c r="H1" s="184"/>
      <c r="I1" s="184"/>
      <c r="J1" s="184"/>
      <c r="K1" s="184"/>
      <c r="L1" s="184"/>
    </row>
    <row r="2" spans="1:16" customFormat="1" ht="15.75">
      <c r="A2" s="184" t="s">
        <v>23</v>
      </c>
      <c r="B2" s="184"/>
      <c r="C2" s="184"/>
      <c r="D2" s="184"/>
      <c r="E2" s="184"/>
      <c r="F2" s="184"/>
      <c r="G2" s="184" t="s">
        <v>24</v>
      </c>
      <c r="H2" s="184"/>
      <c r="I2" s="184"/>
      <c r="J2" s="184"/>
      <c r="K2" s="184"/>
      <c r="L2" s="184"/>
    </row>
    <row r="3" spans="1:16" customFormat="1" ht="15.6" customHeight="1">
      <c r="A3" s="186" t="s">
        <v>2</v>
      </c>
      <c r="B3" s="186"/>
      <c r="C3" s="186"/>
      <c r="D3" s="186"/>
      <c r="E3" s="187" t="s">
        <v>25</v>
      </c>
      <c r="F3" s="187"/>
      <c r="G3" s="188" t="s">
        <v>3</v>
      </c>
      <c r="H3" s="188"/>
      <c r="I3" s="188"/>
      <c r="J3" s="188"/>
      <c r="K3" s="187" t="s">
        <v>25</v>
      </c>
      <c r="L3" s="187"/>
    </row>
    <row r="4" spans="1:16" customFormat="1" ht="51" customHeight="1">
      <c r="A4" s="3" t="s">
        <v>26</v>
      </c>
      <c r="B4" s="3" t="s">
        <v>27</v>
      </c>
      <c r="C4" s="3" t="s">
        <v>861</v>
      </c>
      <c r="D4" s="3" t="s">
        <v>857</v>
      </c>
      <c r="E4" s="4" t="s">
        <v>859</v>
      </c>
      <c r="F4" s="4" t="s">
        <v>856</v>
      </c>
      <c r="G4" s="5" t="s">
        <v>26</v>
      </c>
      <c r="H4" s="3" t="s">
        <v>27</v>
      </c>
      <c r="I4" s="3" t="s">
        <v>862</v>
      </c>
      <c r="J4" s="4" t="s">
        <v>857</v>
      </c>
      <c r="K4" s="4" t="s">
        <v>859</v>
      </c>
      <c r="L4" s="4" t="s">
        <v>856</v>
      </c>
    </row>
    <row r="5" spans="1:16" ht="25.15" customHeight="1">
      <c r="A5" s="6" t="s">
        <v>28</v>
      </c>
      <c r="B5" s="7" t="s">
        <v>29</v>
      </c>
      <c r="C5" s="7"/>
      <c r="D5" s="7"/>
      <c r="E5" s="7"/>
      <c r="F5" s="7"/>
      <c r="G5" s="8" t="s">
        <v>30</v>
      </c>
      <c r="H5" s="8" t="s">
        <v>31</v>
      </c>
      <c r="I5" s="8"/>
      <c r="J5" s="9"/>
      <c r="K5" s="8"/>
      <c r="L5" s="8"/>
      <c r="N5"/>
      <c r="P5"/>
    </row>
    <row r="6" spans="1:16" ht="24.6" customHeight="1">
      <c r="A6" s="11" t="s">
        <v>28</v>
      </c>
      <c r="B6" s="12" t="s">
        <v>32</v>
      </c>
      <c r="C6" s="14">
        <v>100000</v>
      </c>
      <c r="D6" s="14">
        <v>0</v>
      </c>
      <c r="E6" s="13">
        <v>100000</v>
      </c>
      <c r="F6" s="14">
        <v>100000</v>
      </c>
      <c r="G6" s="11" t="s">
        <v>33</v>
      </c>
      <c r="H6" s="12" t="s">
        <v>34</v>
      </c>
      <c r="I6" s="14">
        <v>100000</v>
      </c>
      <c r="J6" s="15">
        <v>1876601</v>
      </c>
      <c r="K6" s="14">
        <v>2000000</v>
      </c>
      <c r="L6" s="14">
        <v>2000000</v>
      </c>
      <c r="N6" s="41"/>
      <c r="P6" s="41"/>
    </row>
    <row r="7" spans="1:16" ht="25.15" customHeight="1">
      <c r="A7" s="11" t="s">
        <v>35</v>
      </c>
      <c r="B7" s="12" t="s">
        <v>36</v>
      </c>
      <c r="C7" s="16">
        <v>2000000</v>
      </c>
      <c r="D7" s="14">
        <v>793893</v>
      </c>
      <c r="E7" s="16">
        <v>1000000</v>
      </c>
      <c r="F7" s="16">
        <v>1000000</v>
      </c>
      <c r="G7" s="11" t="s">
        <v>37</v>
      </c>
      <c r="H7" s="12" t="s">
        <v>38</v>
      </c>
      <c r="I7" s="14">
        <v>5000000</v>
      </c>
      <c r="J7" s="15">
        <v>206000</v>
      </c>
      <c r="K7" s="14">
        <v>400000</v>
      </c>
      <c r="L7" s="14">
        <v>400000</v>
      </c>
      <c r="N7" s="41"/>
      <c r="P7" s="41"/>
    </row>
    <row r="8" spans="1:16" ht="24.6" customHeight="1">
      <c r="A8" s="11" t="s">
        <v>39</v>
      </c>
      <c r="B8" s="12" t="s">
        <v>40</v>
      </c>
      <c r="C8" s="16">
        <v>100000</v>
      </c>
      <c r="D8" s="14">
        <v>115012</v>
      </c>
      <c r="E8" s="16">
        <v>150000</v>
      </c>
      <c r="F8" s="16">
        <v>200000</v>
      </c>
      <c r="G8" s="11" t="s">
        <v>41</v>
      </c>
      <c r="H8" s="12" t="s">
        <v>42</v>
      </c>
      <c r="I8" s="14">
        <v>500000</v>
      </c>
      <c r="J8" s="15">
        <v>0</v>
      </c>
      <c r="K8" s="14">
        <v>0</v>
      </c>
      <c r="L8" s="14">
        <v>100000</v>
      </c>
      <c r="N8" s="41"/>
      <c r="P8" s="41"/>
    </row>
    <row r="9" spans="1:16" ht="15" customHeight="1">
      <c r="A9" s="11" t="s">
        <v>43</v>
      </c>
      <c r="B9" s="12" t="s">
        <v>44</v>
      </c>
      <c r="C9" s="15">
        <v>100000</v>
      </c>
      <c r="D9" s="14">
        <v>1181250</v>
      </c>
      <c r="E9" s="15">
        <v>1500000</v>
      </c>
      <c r="F9" s="15">
        <v>1500000</v>
      </c>
      <c r="G9" s="11" t="s">
        <v>45</v>
      </c>
      <c r="H9" s="12" t="s">
        <v>46</v>
      </c>
      <c r="I9" s="15">
        <v>1500000</v>
      </c>
      <c r="J9" s="15">
        <v>1462500</v>
      </c>
      <c r="K9" s="15">
        <v>0</v>
      </c>
      <c r="L9" s="15">
        <v>1500000</v>
      </c>
      <c r="N9" s="41"/>
      <c r="P9" s="41"/>
    </row>
    <row r="10" spans="1:16" ht="27.6" customHeight="1">
      <c r="A10" s="11" t="s">
        <v>47</v>
      </c>
      <c r="B10" s="12" t="s">
        <v>48</v>
      </c>
      <c r="C10" s="16">
        <v>150000</v>
      </c>
      <c r="D10" s="14">
        <v>149159</v>
      </c>
      <c r="E10" s="16">
        <v>200000</v>
      </c>
      <c r="F10" s="16">
        <v>200000</v>
      </c>
      <c r="G10" s="11" t="s">
        <v>49</v>
      </c>
      <c r="H10" s="12" t="s">
        <v>50</v>
      </c>
      <c r="I10" s="14">
        <v>200000</v>
      </c>
      <c r="J10" s="15">
        <v>20000</v>
      </c>
      <c r="K10" s="14">
        <v>100000</v>
      </c>
      <c r="L10" s="14">
        <v>100000</v>
      </c>
      <c r="N10" s="41"/>
      <c r="P10" s="41"/>
    </row>
    <row r="11" spans="1:16" ht="16.149999999999999" customHeight="1">
      <c r="A11" s="11" t="s">
        <v>51</v>
      </c>
      <c r="B11" s="12" t="s">
        <v>52</v>
      </c>
      <c r="C11" s="14">
        <v>10000</v>
      </c>
      <c r="D11" s="14">
        <v>0</v>
      </c>
      <c r="E11" s="16">
        <v>0</v>
      </c>
      <c r="F11" s="14">
        <v>10000</v>
      </c>
      <c r="G11" s="11" t="s">
        <v>53</v>
      </c>
      <c r="H11" s="12" t="s">
        <v>54</v>
      </c>
      <c r="I11" s="14">
        <v>10000</v>
      </c>
      <c r="J11" s="15">
        <v>0</v>
      </c>
      <c r="K11" s="14">
        <v>0</v>
      </c>
      <c r="L11" s="14">
        <v>10000</v>
      </c>
      <c r="N11" s="41"/>
      <c r="P11" s="41"/>
    </row>
    <row r="12" spans="1:16" ht="15.6" customHeight="1">
      <c r="A12" s="11" t="s">
        <v>55</v>
      </c>
      <c r="B12" s="12" t="s">
        <v>56</v>
      </c>
      <c r="C12" s="16">
        <v>200000</v>
      </c>
      <c r="D12" s="14">
        <v>150000</v>
      </c>
      <c r="E12" s="16">
        <v>200000</v>
      </c>
      <c r="F12" s="16">
        <v>200000</v>
      </c>
      <c r="G12" s="11" t="s">
        <v>57</v>
      </c>
      <c r="H12" s="12" t="s">
        <v>58</v>
      </c>
      <c r="I12" s="14">
        <v>200000</v>
      </c>
      <c r="J12" s="15">
        <v>300000</v>
      </c>
      <c r="K12" s="14">
        <v>400000</v>
      </c>
      <c r="L12" s="14">
        <v>400000</v>
      </c>
      <c r="N12" s="41"/>
      <c r="P12" s="41"/>
    </row>
    <row r="13" spans="1:16" ht="27" customHeight="1">
      <c r="A13" s="11" t="s">
        <v>59</v>
      </c>
      <c r="B13" s="12" t="s">
        <v>60</v>
      </c>
      <c r="C13" s="15">
        <v>20000000</v>
      </c>
      <c r="D13" s="14">
        <v>40724357</v>
      </c>
      <c r="E13" s="15">
        <v>60000000</v>
      </c>
      <c r="F13" s="15">
        <v>60000000</v>
      </c>
      <c r="G13" s="11" t="s">
        <v>61</v>
      </c>
      <c r="H13" s="12" t="s">
        <v>62</v>
      </c>
      <c r="I13" s="15">
        <v>200000000</v>
      </c>
      <c r="J13" s="15">
        <v>2560000</v>
      </c>
      <c r="K13" s="15">
        <v>3000000</v>
      </c>
      <c r="L13" s="15">
        <v>3000000</v>
      </c>
      <c r="N13" s="41"/>
      <c r="P13" s="41"/>
    </row>
    <row r="14" spans="1:16" ht="25.9" customHeight="1">
      <c r="A14" s="11" t="s">
        <v>63</v>
      </c>
      <c r="B14" s="12" t="s">
        <v>64</v>
      </c>
      <c r="C14" s="14">
        <v>0</v>
      </c>
      <c r="D14" s="14">
        <v>0</v>
      </c>
      <c r="E14" s="16">
        <v>0</v>
      </c>
      <c r="F14" s="14">
        <v>0</v>
      </c>
      <c r="G14" s="11" t="s">
        <v>65</v>
      </c>
      <c r="H14" s="12" t="s">
        <v>64</v>
      </c>
      <c r="I14" s="14">
        <v>150000</v>
      </c>
      <c r="J14" s="15">
        <v>0</v>
      </c>
      <c r="K14" s="14">
        <v>0</v>
      </c>
      <c r="L14" s="14">
        <v>100000</v>
      </c>
      <c r="N14" s="41"/>
      <c r="P14" s="41"/>
    </row>
    <row r="15" spans="1:16" ht="14.45" customHeight="1">
      <c r="A15" s="11" t="s">
        <v>66</v>
      </c>
      <c r="B15" s="12" t="s">
        <v>67</v>
      </c>
      <c r="C15" s="16">
        <v>5000000</v>
      </c>
      <c r="D15" s="14">
        <v>114304818</v>
      </c>
      <c r="E15" s="16">
        <v>120000000</v>
      </c>
      <c r="F15" s="16">
        <v>120000000</v>
      </c>
      <c r="G15" s="11" t="s">
        <v>68</v>
      </c>
      <c r="H15" s="12" t="s">
        <v>67</v>
      </c>
      <c r="I15" s="16">
        <v>600000</v>
      </c>
      <c r="J15" s="15">
        <v>114277239</v>
      </c>
      <c r="K15" s="16">
        <v>120000000</v>
      </c>
      <c r="L15" s="16">
        <v>120000000</v>
      </c>
      <c r="N15" s="41"/>
      <c r="P15" s="41"/>
    </row>
    <row r="16" spans="1:16" s="21" customFormat="1" ht="16.149999999999999" customHeight="1">
      <c r="A16" s="17" t="s">
        <v>69</v>
      </c>
      <c r="B16" s="18" t="s">
        <v>70</v>
      </c>
      <c r="C16" s="19">
        <f t="shared" ref="C16" si="0">SUM(C6:C15)</f>
        <v>27660000</v>
      </c>
      <c r="D16" s="19">
        <f t="shared" ref="D16:E16" si="1">SUM(D6:D15)</f>
        <v>157418489</v>
      </c>
      <c r="E16" s="19">
        <f t="shared" si="1"/>
        <v>183150000</v>
      </c>
      <c r="F16" s="19">
        <f>SUM(F6:F15)</f>
        <v>183210000</v>
      </c>
      <c r="G16" s="17" t="s">
        <v>69</v>
      </c>
      <c r="H16" s="20" t="s">
        <v>70</v>
      </c>
      <c r="I16" s="19">
        <f>SUM(I6:I15)</f>
        <v>208260000</v>
      </c>
      <c r="J16" s="19">
        <f>SUM(J6:J15)</f>
        <v>120702340</v>
      </c>
      <c r="K16" s="19">
        <f>SUM(K6:K15)</f>
        <v>125900000</v>
      </c>
      <c r="L16" s="19">
        <f>SUM(L6:L15)</f>
        <v>127610000</v>
      </c>
      <c r="N16" s="41"/>
      <c r="P16" s="41"/>
    </row>
    <row r="17" spans="1:16" s="28" customFormat="1" ht="15">
      <c r="A17" s="22" t="s">
        <v>71</v>
      </c>
      <c r="B17" s="93" t="s">
        <v>72</v>
      </c>
      <c r="C17" s="168"/>
      <c r="D17" s="24"/>
      <c r="E17" s="25"/>
      <c r="F17" s="168"/>
      <c r="G17" s="6" t="s">
        <v>73</v>
      </c>
      <c r="H17" s="164" t="s">
        <v>72</v>
      </c>
      <c r="I17" s="177"/>
      <c r="J17" s="170"/>
      <c r="K17" s="171"/>
      <c r="L17" s="160"/>
      <c r="N17" s="41"/>
      <c r="P17" s="41"/>
    </row>
    <row r="18" spans="1:16" ht="15">
      <c r="A18" s="11" t="s">
        <v>74</v>
      </c>
      <c r="B18" s="29" t="s">
        <v>75</v>
      </c>
      <c r="C18" s="167">
        <v>10000</v>
      </c>
      <c r="D18" s="14">
        <v>0</v>
      </c>
      <c r="E18" s="16">
        <v>0</v>
      </c>
      <c r="F18" s="167">
        <v>10000</v>
      </c>
      <c r="G18" s="11" t="s">
        <v>76</v>
      </c>
      <c r="H18" s="165" t="s">
        <v>75</v>
      </c>
      <c r="I18" s="16">
        <v>10000</v>
      </c>
      <c r="J18" s="15">
        <v>0</v>
      </c>
      <c r="K18" s="14">
        <v>0</v>
      </c>
      <c r="L18" s="161">
        <v>10000</v>
      </c>
      <c r="N18" s="41"/>
      <c r="P18" s="41"/>
    </row>
    <row r="19" spans="1:16" ht="15">
      <c r="A19" s="11" t="s">
        <v>77</v>
      </c>
      <c r="B19" s="29" t="s">
        <v>78</v>
      </c>
      <c r="C19" s="16">
        <v>10000</v>
      </c>
      <c r="D19" s="14">
        <v>0</v>
      </c>
      <c r="E19" s="16">
        <v>0</v>
      </c>
      <c r="F19" s="167">
        <v>10000</v>
      </c>
      <c r="G19" s="11" t="s">
        <v>79</v>
      </c>
      <c r="H19" s="165" t="s">
        <v>78</v>
      </c>
      <c r="I19" s="16">
        <v>10000</v>
      </c>
      <c r="J19" s="15">
        <v>0</v>
      </c>
      <c r="K19" s="15">
        <v>0</v>
      </c>
      <c r="L19" s="161">
        <v>10000</v>
      </c>
      <c r="N19" s="41"/>
      <c r="P19" s="41"/>
    </row>
    <row r="20" spans="1:16" ht="15">
      <c r="A20" s="11" t="s">
        <v>80</v>
      </c>
      <c r="B20" s="29" t="s">
        <v>81</v>
      </c>
      <c r="C20" s="167">
        <v>10000</v>
      </c>
      <c r="D20" s="14">
        <v>0</v>
      </c>
      <c r="E20" s="16">
        <v>0</v>
      </c>
      <c r="F20" s="167">
        <v>10000</v>
      </c>
      <c r="G20" s="11" t="s">
        <v>82</v>
      </c>
      <c r="H20" s="165" t="s">
        <v>81</v>
      </c>
      <c r="I20" s="16">
        <v>10000</v>
      </c>
      <c r="J20" s="15">
        <v>0</v>
      </c>
      <c r="K20" s="15">
        <v>0</v>
      </c>
      <c r="L20" s="161">
        <v>10000</v>
      </c>
      <c r="N20" s="41"/>
      <c r="P20" s="41"/>
    </row>
    <row r="21" spans="1:16" ht="15">
      <c r="A21" s="11" t="s">
        <v>83</v>
      </c>
      <c r="B21" s="29" t="s">
        <v>84</v>
      </c>
      <c r="C21" s="167">
        <v>10000</v>
      </c>
      <c r="D21" s="14">
        <v>0</v>
      </c>
      <c r="E21" s="16">
        <v>0</v>
      </c>
      <c r="F21" s="167">
        <v>10000</v>
      </c>
      <c r="G21" s="11" t="s">
        <v>85</v>
      </c>
      <c r="H21" s="165" t="s">
        <v>84</v>
      </c>
      <c r="I21" s="16">
        <v>10000</v>
      </c>
      <c r="J21" s="15">
        <v>0</v>
      </c>
      <c r="K21" s="15">
        <v>1700000</v>
      </c>
      <c r="L21" s="15">
        <v>1700000</v>
      </c>
      <c r="N21" s="41"/>
      <c r="P21" s="41"/>
    </row>
    <row r="22" spans="1:16" ht="15">
      <c r="A22" s="11" t="s">
        <v>86</v>
      </c>
      <c r="B22" s="29" t="s">
        <v>87</v>
      </c>
      <c r="C22" s="167">
        <v>1000000</v>
      </c>
      <c r="D22" s="14">
        <v>250000</v>
      </c>
      <c r="E22" s="16">
        <v>300000</v>
      </c>
      <c r="F22" s="167">
        <v>300000</v>
      </c>
      <c r="G22" s="11" t="s">
        <v>88</v>
      </c>
      <c r="H22" s="165" t="s">
        <v>87</v>
      </c>
      <c r="I22" s="14">
        <v>50000</v>
      </c>
      <c r="J22" s="15">
        <v>175000</v>
      </c>
      <c r="K22" s="14">
        <v>200000</v>
      </c>
      <c r="L22" s="162">
        <v>200000</v>
      </c>
      <c r="N22" s="41"/>
      <c r="P22" s="41"/>
    </row>
    <row r="23" spans="1:16" ht="15">
      <c r="A23" s="11" t="s">
        <v>89</v>
      </c>
      <c r="B23" s="29" t="s">
        <v>90</v>
      </c>
      <c r="C23" s="167">
        <v>20000000</v>
      </c>
      <c r="D23" s="14">
        <v>2106106</v>
      </c>
      <c r="E23" s="16">
        <v>3000000</v>
      </c>
      <c r="F23" s="167">
        <v>3000000</v>
      </c>
      <c r="G23" s="11" t="s">
        <v>91</v>
      </c>
      <c r="H23" s="165" t="s">
        <v>92</v>
      </c>
      <c r="I23" s="16">
        <v>10000000</v>
      </c>
      <c r="J23" s="15">
        <v>5311962</v>
      </c>
      <c r="K23" s="16">
        <v>7000000</v>
      </c>
      <c r="L23" s="161">
        <v>7000000</v>
      </c>
      <c r="N23" s="41"/>
      <c r="P23" s="41"/>
    </row>
    <row r="24" spans="1:16" ht="15">
      <c r="A24" s="11" t="s">
        <v>93</v>
      </c>
      <c r="B24" s="29" t="s">
        <v>94</v>
      </c>
      <c r="C24" s="169">
        <v>100000</v>
      </c>
      <c r="D24" s="14">
        <v>0</v>
      </c>
      <c r="E24" s="13">
        <v>0</v>
      </c>
      <c r="F24" s="169">
        <v>10000</v>
      </c>
      <c r="G24" s="11" t="s">
        <v>95</v>
      </c>
      <c r="H24" s="165" t="s">
        <v>94</v>
      </c>
      <c r="I24" s="13">
        <v>2500000</v>
      </c>
      <c r="J24" s="15">
        <v>0</v>
      </c>
      <c r="K24" s="13">
        <v>0</v>
      </c>
      <c r="L24" s="163">
        <v>200000</v>
      </c>
      <c r="N24" s="41"/>
      <c r="P24" s="41"/>
    </row>
    <row r="25" spans="1:16" ht="15">
      <c r="A25" s="11" t="s">
        <v>96</v>
      </c>
      <c r="B25" s="29" t="s">
        <v>97</v>
      </c>
      <c r="C25" s="169">
        <v>10000</v>
      </c>
      <c r="D25" s="14">
        <v>0</v>
      </c>
      <c r="E25" s="16">
        <v>0</v>
      </c>
      <c r="F25" s="169">
        <v>10000</v>
      </c>
      <c r="G25" s="11" t="s">
        <v>98</v>
      </c>
      <c r="H25" s="165" t="s">
        <v>99</v>
      </c>
      <c r="I25" s="15">
        <v>10000</v>
      </c>
      <c r="J25" s="15">
        <v>0</v>
      </c>
      <c r="K25" s="15">
        <v>0</v>
      </c>
      <c r="L25" s="160">
        <v>0</v>
      </c>
      <c r="N25" s="41"/>
      <c r="P25" s="41"/>
    </row>
    <row r="26" spans="1:16" ht="15">
      <c r="A26" s="11" t="s">
        <v>100</v>
      </c>
      <c r="B26" s="29" t="s">
        <v>101</v>
      </c>
      <c r="C26" s="167">
        <v>100000</v>
      </c>
      <c r="D26" s="14">
        <v>648625</v>
      </c>
      <c r="E26" s="16">
        <v>1000000</v>
      </c>
      <c r="F26" s="167">
        <v>1000000</v>
      </c>
      <c r="G26" s="11" t="s">
        <v>102</v>
      </c>
      <c r="H26" s="165" t="s">
        <v>103</v>
      </c>
      <c r="I26" s="16">
        <v>800000</v>
      </c>
      <c r="J26" s="15">
        <v>648425</v>
      </c>
      <c r="K26" s="16">
        <v>800000</v>
      </c>
      <c r="L26" s="161">
        <v>800000</v>
      </c>
      <c r="N26" s="41"/>
      <c r="P26" s="41"/>
    </row>
    <row r="27" spans="1:16" ht="15">
      <c r="A27" s="11" t="s">
        <v>104</v>
      </c>
      <c r="B27" s="29" t="s">
        <v>105</v>
      </c>
      <c r="C27" s="167">
        <v>6000000</v>
      </c>
      <c r="D27" s="14">
        <v>1763976</v>
      </c>
      <c r="E27" s="16">
        <v>2000000</v>
      </c>
      <c r="F27" s="167">
        <v>2000000</v>
      </c>
      <c r="G27" s="11" t="s">
        <v>106</v>
      </c>
      <c r="H27" s="165" t="s">
        <v>107</v>
      </c>
      <c r="I27" s="16">
        <v>2000000</v>
      </c>
      <c r="J27" s="15">
        <v>1778737</v>
      </c>
      <c r="K27" s="16">
        <v>2000000</v>
      </c>
      <c r="L27" s="161">
        <v>2000000</v>
      </c>
      <c r="N27" s="41"/>
      <c r="P27" s="41"/>
    </row>
    <row r="28" spans="1:16" ht="15">
      <c r="A28" s="11" t="s">
        <v>108</v>
      </c>
      <c r="B28" s="29" t="s">
        <v>109</v>
      </c>
      <c r="C28" s="167">
        <v>22500000</v>
      </c>
      <c r="D28" s="14">
        <v>2895020</v>
      </c>
      <c r="E28" s="16">
        <v>3500000</v>
      </c>
      <c r="F28" s="167">
        <v>3500000</v>
      </c>
      <c r="G28" s="11" t="s">
        <v>110</v>
      </c>
      <c r="H28" s="165" t="s">
        <v>111</v>
      </c>
      <c r="I28" s="16">
        <v>20000000</v>
      </c>
      <c r="J28" s="15">
        <v>2864330</v>
      </c>
      <c r="K28" s="16">
        <v>3500000</v>
      </c>
      <c r="L28" s="161">
        <v>3500000</v>
      </c>
      <c r="N28" s="41"/>
      <c r="P28" s="41"/>
    </row>
    <row r="29" spans="1:16" ht="15">
      <c r="A29" s="11" t="s">
        <v>112</v>
      </c>
      <c r="B29" s="29" t="s">
        <v>113</v>
      </c>
      <c r="C29" s="167">
        <v>10000</v>
      </c>
      <c r="D29" s="14">
        <v>61611</v>
      </c>
      <c r="E29" s="16">
        <v>100000</v>
      </c>
      <c r="F29" s="167">
        <v>100000</v>
      </c>
      <c r="G29" s="11" t="s">
        <v>114</v>
      </c>
      <c r="H29" s="165" t="s">
        <v>115</v>
      </c>
      <c r="I29" s="14">
        <v>10000</v>
      </c>
      <c r="J29" s="15">
        <v>0</v>
      </c>
      <c r="K29" s="14">
        <v>0</v>
      </c>
      <c r="L29" s="162">
        <v>10000</v>
      </c>
      <c r="N29" s="41"/>
      <c r="P29" s="41"/>
    </row>
    <row r="30" spans="1:16" ht="15">
      <c r="A30" s="11" t="s">
        <v>116</v>
      </c>
      <c r="B30" s="29" t="s">
        <v>117</v>
      </c>
      <c r="C30" s="167">
        <v>10000</v>
      </c>
      <c r="D30" s="14">
        <v>61611</v>
      </c>
      <c r="E30" s="16">
        <v>100000</v>
      </c>
      <c r="F30" s="167">
        <v>100000</v>
      </c>
      <c r="G30" s="11" t="s">
        <v>118</v>
      </c>
      <c r="H30" s="165" t="s">
        <v>119</v>
      </c>
      <c r="I30" s="14">
        <v>10000</v>
      </c>
      <c r="J30" s="15">
        <v>0</v>
      </c>
      <c r="K30" s="14">
        <v>0</v>
      </c>
      <c r="L30" s="162">
        <v>10000</v>
      </c>
      <c r="N30" s="41"/>
      <c r="P30" s="41"/>
    </row>
    <row r="31" spans="1:16" ht="15">
      <c r="A31" s="11" t="s">
        <v>120</v>
      </c>
      <c r="B31" s="29" t="s">
        <v>121</v>
      </c>
      <c r="C31" s="167">
        <v>10000</v>
      </c>
      <c r="D31" s="14">
        <v>0</v>
      </c>
      <c r="E31" s="16">
        <v>0</v>
      </c>
      <c r="F31" s="167">
        <v>10000</v>
      </c>
      <c r="G31" s="11" t="s">
        <v>122</v>
      </c>
      <c r="H31" s="165" t="s">
        <v>123</v>
      </c>
      <c r="I31" s="14">
        <v>10000</v>
      </c>
      <c r="J31" s="15">
        <v>0</v>
      </c>
      <c r="K31" s="14">
        <v>0</v>
      </c>
      <c r="L31" s="162">
        <v>10000</v>
      </c>
      <c r="N31" s="41"/>
      <c r="P31" s="41"/>
    </row>
    <row r="32" spans="1:16" ht="15">
      <c r="A32" s="11" t="s">
        <v>124</v>
      </c>
      <c r="B32" s="29" t="s">
        <v>125</v>
      </c>
      <c r="C32" s="167">
        <v>100000</v>
      </c>
      <c r="D32" s="14">
        <v>0</v>
      </c>
      <c r="E32" s="16">
        <v>0</v>
      </c>
      <c r="F32" s="167">
        <v>10000</v>
      </c>
      <c r="G32" s="11" t="s">
        <v>126</v>
      </c>
      <c r="H32" s="165" t="s">
        <v>125</v>
      </c>
      <c r="I32" s="14">
        <v>100000</v>
      </c>
      <c r="J32" s="15">
        <v>0</v>
      </c>
      <c r="K32" s="14">
        <v>0</v>
      </c>
      <c r="L32" s="162">
        <v>100000</v>
      </c>
      <c r="N32" s="41"/>
      <c r="P32" s="41"/>
    </row>
    <row r="33" spans="1:16" ht="15">
      <c r="A33" s="11" t="s">
        <v>127</v>
      </c>
      <c r="B33" s="29" t="s">
        <v>128</v>
      </c>
      <c r="C33" s="167">
        <v>100000</v>
      </c>
      <c r="D33" s="14">
        <v>0</v>
      </c>
      <c r="E33" s="16">
        <v>0</v>
      </c>
      <c r="F33" s="167">
        <v>10000</v>
      </c>
      <c r="G33" s="11" t="s">
        <v>129</v>
      </c>
      <c r="H33" s="165" t="s">
        <v>130</v>
      </c>
      <c r="I33" s="14">
        <v>100000</v>
      </c>
      <c r="J33" s="15">
        <v>0</v>
      </c>
      <c r="K33" s="14">
        <v>0</v>
      </c>
      <c r="L33" s="162">
        <v>100000</v>
      </c>
      <c r="N33" s="41"/>
      <c r="P33" s="41"/>
    </row>
    <row r="34" spans="1:16" ht="15">
      <c r="A34" s="11" t="s">
        <v>131</v>
      </c>
      <c r="B34" s="29" t="s">
        <v>132</v>
      </c>
      <c r="C34" s="167">
        <v>500000</v>
      </c>
      <c r="D34" s="14">
        <v>146881</v>
      </c>
      <c r="E34" s="16">
        <v>300000</v>
      </c>
      <c r="F34" s="167">
        <v>300000</v>
      </c>
      <c r="G34" s="11" t="s">
        <v>133</v>
      </c>
      <c r="H34" s="165" t="s">
        <v>134</v>
      </c>
      <c r="I34" s="16">
        <v>3000000</v>
      </c>
      <c r="J34" s="15">
        <v>516684</v>
      </c>
      <c r="K34" s="16">
        <v>1000000</v>
      </c>
      <c r="L34" s="161">
        <v>1000000</v>
      </c>
      <c r="N34" s="41"/>
      <c r="P34" s="41"/>
    </row>
    <row r="35" spans="1:16" ht="15">
      <c r="A35" s="11" t="s">
        <v>135</v>
      </c>
      <c r="B35" s="29" t="s">
        <v>136</v>
      </c>
      <c r="C35" s="167">
        <v>500000</v>
      </c>
      <c r="D35" s="14">
        <v>146611</v>
      </c>
      <c r="E35" s="16">
        <v>300000</v>
      </c>
      <c r="F35" s="167">
        <v>300000</v>
      </c>
      <c r="G35" s="11" t="s">
        <v>137</v>
      </c>
      <c r="H35" s="165" t="s">
        <v>138</v>
      </c>
      <c r="I35" s="16">
        <v>3000000</v>
      </c>
      <c r="J35" s="15">
        <v>525803</v>
      </c>
      <c r="K35" s="16">
        <v>1000000</v>
      </c>
      <c r="L35" s="161">
        <v>1000000</v>
      </c>
      <c r="N35" s="41"/>
      <c r="P35" s="41"/>
    </row>
    <row r="36" spans="1:16" ht="15">
      <c r="A36" s="11" t="s">
        <v>139</v>
      </c>
      <c r="B36" s="29" t="s">
        <v>140</v>
      </c>
      <c r="C36" s="167">
        <v>10000</v>
      </c>
      <c r="D36" s="14">
        <v>3984</v>
      </c>
      <c r="E36" s="16">
        <v>10000</v>
      </c>
      <c r="F36" s="167">
        <v>10000</v>
      </c>
      <c r="G36" s="11" t="s">
        <v>141</v>
      </c>
      <c r="H36" s="165" t="s">
        <v>140</v>
      </c>
      <c r="I36" s="16">
        <v>150000000</v>
      </c>
      <c r="J36" s="15">
        <v>0</v>
      </c>
      <c r="K36" s="16">
        <v>10000000</v>
      </c>
      <c r="L36" s="161">
        <v>10000000</v>
      </c>
      <c r="N36" s="41"/>
      <c r="P36" s="41"/>
    </row>
    <row r="37" spans="1:16" ht="15">
      <c r="A37" s="11" t="s">
        <v>142</v>
      </c>
      <c r="B37" s="29" t="s">
        <v>143</v>
      </c>
      <c r="C37" s="167">
        <v>10000</v>
      </c>
      <c r="D37" s="14">
        <v>0</v>
      </c>
      <c r="E37" s="16">
        <v>0</v>
      </c>
      <c r="F37" s="167">
        <v>10000</v>
      </c>
      <c r="G37" s="11" t="s">
        <v>144</v>
      </c>
      <c r="H37" s="165" t="s">
        <v>143</v>
      </c>
      <c r="I37" s="14">
        <v>10000</v>
      </c>
      <c r="J37" s="15">
        <v>0</v>
      </c>
      <c r="K37" s="14">
        <v>0</v>
      </c>
      <c r="L37" s="162">
        <v>10000</v>
      </c>
      <c r="N37" s="41"/>
      <c r="P37" s="41"/>
    </row>
    <row r="38" spans="1:16" ht="15">
      <c r="A38" s="11" t="s">
        <v>145</v>
      </c>
      <c r="B38" s="29" t="s">
        <v>146</v>
      </c>
      <c r="C38" s="167">
        <v>500000</v>
      </c>
      <c r="D38" s="14">
        <v>273131</v>
      </c>
      <c r="E38" s="16">
        <v>400000</v>
      </c>
      <c r="F38" s="167">
        <v>400000</v>
      </c>
      <c r="G38" s="11" t="s">
        <v>147</v>
      </c>
      <c r="H38" s="165" t="s">
        <v>146</v>
      </c>
      <c r="I38" s="16">
        <v>500000</v>
      </c>
      <c r="J38" s="15">
        <v>869989</v>
      </c>
      <c r="K38" s="16">
        <v>1000000</v>
      </c>
      <c r="L38" s="161">
        <v>1000000</v>
      </c>
      <c r="N38" s="41"/>
      <c r="P38" s="41"/>
    </row>
    <row r="39" spans="1:16" ht="15">
      <c r="A39" s="11" t="s">
        <v>148</v>
      </c>
      <c r="B39" s="29" t="s">
        <v>149</v>
      </c>
      <c r="C39" s="167">
        <v>500000</v>
      </c>
      <c r="D39" s="14">
        <v>273401</v>
      </c>
      <c r="E39" s="161">
        <v>400000</v>
      </c>
      <c r="F39" s="167">
        <v>400000</v>
      </c>
      <c r="G39" s="11" t="s">
        <v>150</v>
      </c>
      <c r="H39" s="165" t="s">
        <v>149</v>
      </c>
      <c r="I39" s="16">
        <v>500000</v>
      </c>
      <c r="J39" s="15">
        <v>869989</v>
      </c>
      <c r="K39" s="16">
        <v>1000000</v>
      </c>
      <c r="L39" s="161">
        <v>1000000</v>
      </c>
      <c r="N39" s="41"/>
      <c r="P39" s="41"/>
    </row>
    <row r="40" spans="1:16" ht="15">
      <c r="A40" s="11" t="s">
        <v>151</v>
      </c>
      <c r="B40" s="29" t="s">
        <v>152</v>
      </c>
      <c r="C40" s="169">
        <v>50000</v>
      </c>
      <c r="D40" s="14">
        <v>20227</v>
      </c>
      <c r="E40" s="13">
        <v>50000</v>
      </c>
      <c r="F40" s="169">
        <v>50000</v>
      </c>
      <c r="G40" s="11" t="s">
        <v>153</v>
      </c>
      <c r="H40" s="165" t="s">
        <v>152</v>
      </c>
      <c r="I40" s="13">
        <v>50000</v>
      </c>
      <c r="J40" s="15">
        <v>29060</v>
      </c>
      <c r="K40" s="16">
        <v>50000</v>
      </c>
      <c r="L40" s="163">
        <v>50000</v>
      </c>
      <c r="N40" s="41"/>
      <c r="P40" s="41"/>
    </row>
    <row r="41" spans="1:16" ht="15">
      <c r="A41" s="11" t="s">
        <v>796</v>
      </c>
      <c r="B41" s="11" t="s">
        <v>154</v>
      </c>
      <c r="C41" s="169">
        <v>100000</v>
      </c>
      <c r="D41" s="14">
        <v>0</v>
      </c>
      <c r="E41" s="13">
        <v>0</v>
      </c>
      <c r="F41" s="169">
        <v>10000</v>
      </c>
      <c r="G41" s="11" t="s">
        <v>798</v>
      </c>
      <c r="H41" s="165" t="s">
        <v>154</v>
      </c>
      <c r="I41" s="16">
        <v>100000</v>
      </c>
      <c r="J41" s="15">
        <v>0</v>
      </c>
      <c r="K41" s="16">
        <v>0</v>
      </c>
      <c r="L41" s="161">
        <v>100000</v>
      </c>
      <c r="M41"/>
      <c r="N41" s="41"/>
      <c r="P41" s="41"/>
    </row>
    <row r="42" spans="1:16" ht="15">
      <c r="A42" s="11" t="s">
        <v>797</v>
      </c>
      <c r="B42" s="11" t="s">
        <v>155</v>
      </c>
      <c r="C42" s="169">
        <v>100000</v>
      </c>
      <c r="D42" s="14">
        <v>160141</v>
      </c>
      <c r="E42" s="13">
        <v>200000</v>
      </c>
      <c r="F42" s="169">
        <v>200000</v>
      </c>
      <c r="G42" s="11" t="s">
        <v>799</v>
      </c>
      <c r="H42" s="165" t="s">
        <v>845</v>
      </c>
      <c r="I42" s="16">
        <v>100000</v>
      </c>
      <c r="J42" s="15">
        <v>231673</v>
      </c>
      <c r="K42" s="16">
        <v>300000</v>
      </c>
      <c r="L42" s="161">
        <v>300000</v>
      </c>
      <c r="M42"/>
      <c r="N42" s="41"/>
      <c r="P42" s="41"/>
    </row>
    <row r="43" spans="1:16" ht="15">
      <c r="A43" s="11" t="s">
        <v>794</v>
      </c>
      <c r="B43" s="30" t="s">
        <v>795</v>
      </c>
      <c r="C43" s="169">
        <v>10000</v>
      </c>
      <c r="D43" s="14">
        <v>0</v>
      </c>
      <c r="E43" s="13">
        <v>0</v>
      </c>
      <c r="F43" s="169">
        <v>10000</v>
      </c>
      <c r="G43" s="11" t="s">
        <v>800</v>
      </c>
      <c r="H43" s="166" t="s">
        <v>801</v>
      </c>
      <c r="I43" s="178">
        <v>10000</v>
      </c>
      <c r="J43" s="15">
        <v>0</v>
      </c>
      <c r="K43" s="140">
        <v>0</v>
      </c>
      <c r="L43" s="163">
        <v>10000</v>
      </c>
      <c r="M43"/>
      <c r="N43" s="41"/>
      <c r="P43" s="41"/>
    </row>
    <row r="44" spans="1:16" ht="15">
      <c r="A44" s="17" t="s">
        <v>156</v>
      </c>
      <c r="B44" s="18" t="s">
        <v>70</v>
      </c>
      <c r="C44" s="19">
        <f>SUM(C17:C43)</f>
        <v>52260000</v>
      </c>
      <c r="D44" s="19">
        <f>SUM(D17:D43)</f>
        <v>8811325</v>
      </c>
      <c r="E44" s="19">
        <f>SUM(E17:E43)</f>
        <v>11660000</v>
      </c>
      <c r="F44" s="19">
        <f>SUM(F17:F43)</f>
        <v>11780000</v>
      </c>
      <c r="G44" s="17" t="s">
        <v>156</v>
      </c>
      <c r="H44" s="18" t="s">
        <v>70</v>
      </c>
      <c r="I44" s="19">
        <f t="shared" ref="I44" si="2">SUM(I17:I43)</f>
        <v>192900000</v>
      </c>
      <c r="J44" s="19">
        <f>SUM(J17:J43)</f>
        <v>13821652</v>
      </c>
      <c r="K44" s="19">
        <f>SUM(K17:K43)</f>
        <v>29550000</v>
      </c>
      <c r="L44" s="19">
        <f t="shared" ref="L44" si="3">SUM(L17:L43)</f>
        <v>30130000</v>
      </c>
    </row>
    <row r="45" spans="1:16" ht="15">
      <c r="A45" s="32"/>
      <c r="B45" s="33" t="s">
        <v>157</v>
      </c>
      <c r="C45" s="34">
        <f>C16+C44</f>
        <v>79920000</v>
      </c>
      <c r="D45" s="34">
        <f>D16+D44</f>
        <v>166229814</v>
      </c>
      <c r="E45" s="34">
        <f>E16+E44</f>
        <v>194810000</v>
      </c>
      <c r="F45" s="34">
        <f>F16+F44</f>
        <v>194990000</v>
      </c>
      <c r="G45" s="35"/>
      <c r="H45" s="36" t="s">
        <v>157</v>
      </c>
      <c r="I45" s="34">
        <f>I16+I44</f>
        <v>401160000</v>
      </c>
      <c r="J45" s="34">
        <f>J16+J44</f>
        <v>134523992</v>
      </c>
      <c r="K45" s="34">
        <f>K16+K44</f>
        <v>155450000</v>
      </c>
      <c r="L45" s="34">
        <f>L16+L44</f>
        <v>157740000</v>
      </c>
      <c r="M45" s="41"/>
    </row>
    <row r="46" spans="1:16" ht="15">
      <c r="A46" s="37"/>
      <c r="B46" s="2"/>
      <c r="C46" s="2"/>
      <c r="D46" s="38"/>
      <c r="E46" s="39"/>
      <c r="F46" s="2"/>
      <c r="G46" s="183" t="s">
        <v>158</v>
      </c>
      <c r="H46" s="183"/>
      <c r="I46" s="183"/>
      <c r="J46" s="183"/>
      <c r="K46" s="183"/>
      <c r="L46" s="183"/>
    </row>
    <row r="47" spans="1:16" ht="15">
      <c r="B47" s="10"/>
      <c r="C47" s="10"/>
      <c r="D47" s="41"/>
      <c r="E47" s="42"/>
      <c r="F47" s="10"/>
      <c r="G47" s="10"/>
      <c r="I47" s="43"/>
      <c r="J47" s="43"/>
      <c r="K47" s="43"/>
      <c r="L47" s="43"/>
    </row>
    <row r="48" spans="1:16" ht="15">
      <c r="B48" s="10"/>
      <c r="C48" s="41"/>
      <c r="D48" s="41"/>
      <c r="E48" s="41"/>
      <c r="F48" s="41"/>
      <c r="G48" s="10"/>
      <c r="I48" s="44"/>
      <c r="J48" s="44"/>
      <c r="K48" s="44"/>
      <c r="L48" s="44"/>
    </row>
    <row r="49" spans="2:12" ht="15">
      <c r="B49" s="10"/>
      <c r="C49" s="10"/>
      <c r="D49" s="10"/>
      <c r="E49" s="45"/>
      <c r="F49" s="10"/>
      <c r="G49" s="10"/>
      <c r="K49" s="41"/>
      <c r="L49" s="10"/>
    </row>
    <row r="50" spans="2:12" ht="15">
      <c r="B50" s="10"/>
      <c r="C50" s="10"/>
      <c r="D50" s="10"/>
      <c r="E50" s="42"/>
      <c r="F50" s="10"/>
      <c r="G50" s="10"/>
      <c r="L50" s="10"/>
    </row>
    <row r="51" spans="2:12" ht="15">
      <c r="B51" s="10"/>
      <c r="C51" s="10"/>
      <c r="D51" s="10"/>
      <c r="E51" s="42"/>
      <c r="F51" s="10"/>
      <c r="G51" s="10"/>
      <c r="L51" s="10"/>
    </row>
    <row r="52" spans="2:12" ht="15">
      <c r="B52" s="10"/>
      <c r="C52" s="10"/>
      <c r="D52" s="10"/>
      <c r="E52" s="42"/>
      <c r="F52" s="10"/>
      <c r="G52" s="10"/>
      <c r="L52" s="10"/>
    </row>
    <row r="53" spans="2:12" ht="15">
      <c r="B53" s="10"/>
      <c r="C53" s="10"/>
      <c r="D53" s="10"/>
      <c r="E53" s="42"/>
      <c r="F53" s="10"/>
      <c r="G53" s="10"/>
      <c r="L53" s="10"/>
    </row>
    <row r="54" spans="2:12" ht="15">
      <c r="B54" s="10"/>
      <c r="C54" s="10"/>
      <c r="D54" s="10"/>
      <c r="E54" s="42"/>
      <c r="F54" s="10"/>
      <c r="G54" s="10"/>
      <c r="L54" s="10"/>
    </row>
    <row r="55" spans="2:12" ht="15">
      <c r="B55" s="10"/>
      <c r="C55" s="10"/>
      <c r="D55" s="10"/>
      <c r="E55" s="42"/>
      <c r="F55" s="10"/>
      <c r="G55" s="10"/>
      <c r="L55" s="10"/>
    </row>
    <row r="56" spans="2:12" ht="15">
      <c r="B56" s="10"/>
      <c r="C56" s="10"/>
      <c r="D56" s="10"/>
      <c r="E56" s="42"/>
      <c r="F56" s="10"/>
      <c r="G56" s="10"/>
      <c r="L56" s="10"/>
    </row>
    <row r="57" spans="2:12" ht="15">
      <c r="B57" s="10"/>
      <c r="C57" s="10"/>
      <c r="D57" s="10"/>
      <c r="E57" s="42"/>
      <c r="F57" s="10"/>
      <c r="G57" s="10"/>
      <c r="L57" s="10"/>
    </row>
    <row r="58" spans="2:12" ht="15">
      <c r="B58" s="10"/>
      <c r="C58" s="10"/>
      <c r="D58" s="10"/>
      <c r="E58" s="42"/>
      <c r="F58" s="10"/>
      <c r="G58" s="10"/>
      <c r="L58" s="10"/>
    </row>
    <row r="59" spans="2:12" ht="15">
      <c r="B59" s="10"/>
      <c r="C59" s="10"/>
      <c r="D59" s="10"/>
      <c r="E59" s="42"/>
      <c r="F59" s="10"/>
      <c r="G59" s="10"/>
      <c r="L59" s="10"/>
    </row>
    <row r="60" spans="2:12" ht="15">
      <c r="B60" s="10"/>
      <c r="C60" s="10"/>
      <c r="D60" s="10"/>
      <c r="E60" s="42"/>
      <c r="F60" s="10"/>
      <c r="G60" s="10"/>
      <c r="L60" s="10"/>
    </row>
    <row r="61" spans="2:12" ht="15">
      <c r="B61" s="10"/>
      <c r="C61" s="10"/>
      <c r="D61" s="10"/>
      <c r="E61" s="42"/>
      <c r="F61" s="10"/>
      <c r="G61" s="10"/>
      <c r="L61" s="10"/>
    </row>
    <row r="62" spans="2:12" ht="15">
      <c r="B62" s="10"/>
      <c r="C62" s="10"/>
      <c r="D62" s="10"/>
      <c r="E62" s="42"/>
      <c r="F62" s="10"/>
      <c r="G62" s="10"/>
      <c r="L62" s="10"/>
    </row>
    <row r="63" spans="2:12" ht="15">
      <c r="B63" s="10"/>
      <c r="C63" s="10"/>
      <c r="D63" s="10"/>
      <c r="E63" s="42"/>
      <c r="F63" s="10"/>
      <c r="G63" s="10"/>
      <c r="L63" s="10"/>
    </row>
    <row r="64" spans="2:12" ht="15">
      <c r="B64" s="10"/>
      <c r="C64" s="10"/>
      <c r="D64" s="10"/>
      <c r="E64" s="42"/>
      <c r="F64" s="10"/>
      <c r="G64" s="10"/>
      <c r="L64" s="10"/>
    </row>
    <row r="65" spans="2:12" ht="15">
      <c r="B65" s="10"/>
      <c r="C65" s="10"/>
      <c r="D65" s="10"/>
      <c r="E65" s="42"/>
      <c r="F65" s="10"/>
      <c r="G65" s="10"/>
      <c r="L65" s="10"/>
    </row>
    <row r="66" spans="2:12" ht="15">
      <c r="B66" s="10"/>
      <c r="C66" s="10"/>
      <c r="D66" s="10"/>
      <c r="E66" s="42"/>
      <c r="F66" s="10"/>
      <c r="G66" s="10"/>
      <c r="L66" s="10"/>
    </row>
    <row r="67" spans="2:12" ht="15">
      <c r="B67" s="10"/>
      <c r="C67" s="10"/>
      <c r="D67" s="10"/>
      <c r="E67" s="42"/>
      <c r="F67" s="10"/>
      <c r="G67" s="10"/>
      <c r="L67" s="10"/>
    </row>
    <row r="68" spans="2:12" ht="15">
      <c r="B68" s="10"/>
      <c r="C68" s="10"/>
      <c r="D68" s="10"/>
      <c r="E68" s="42"/>
      <c r="F68" s="10"/>
      <c r="G68" s="10"/>
      <c r="L68" s="10"/>
    </row>
    <row r="69" spans="2:12" ht="15">
      <c r="B69" s="10"/>
      <c r="C69" s="10"/>
      <c r="D69" s="10"/>
      <c r="E69" s="42"/>
      <c r="F69" s="10"/>
      <c r="G69" s="10"/>
      <c r="L69" s="10"/>
    </row>
    <row r="70" spans="2:12" ht="15">
      <c r="B70" s="10"/>
      <c r="C70" s="10"/>
      <c r="D70" s="10"/>
      <c r="E70" s="42"/>
      <c r="F70" s="10"/>
      <c r="G70" s="10"/>
      <c r="L70" s="10"/>
    </row>
    <row r="71" spans="2:12" ht="15">
      <c r="B71" s="10"/>
      <c r="C71" s="10"/>
      <c r="D71" s="10"/>
      <c r="E71" s="42"/>
      <c r="F71" s="10"/>
      <c r="G71" s="10"/>
      <c r="L71" s="10"/>
    </row>
    <row r="72" spans="2:12" ht="15">
      <c r="B72" s="10"/>
      <c r="C72" s="10"/>
      <c r="D72" s="10"/>
      <c r="E72" s="42"/>
      <c r="F72" s="10"/>
      <c r="G72" s="10"/>
      <c r="L72" s="10"/>
    </row>
    <row r="73" spans="2:12" ht="15">
      <c r="B73" s="10"/>
      <c r="C73" s="10"/>
      <c r="D73" s="10"/>
      <c r="E73" s="42"/>
      <c r="F73" s="10"/>
      <c r="G73" s="10"/>
      <c r="L73" s="10"/>
    </row>
    <row r="74" spans="2:12" ht="15">
      <c r="B74" s="10"/>
      <c r="C74" s="10"/>
      <c r="D74" s="10"/>
      <c r="E74" s="42"/>
      <c r="F74" s="10"/>
      <c r="G74" s="10"/>
      <c r="L74" s="10"/>
    </row>
    <row r="75" spans="2:12" ht="15">
      <c r="B75" s="10"/>
      <c r="C75" s="10"/>
      <c r="D75" s="10"/>
      <c r="E75" s="42"/>
      <c r="F75" s="10"/>
      <c r="G75" s="10"/>
      <c r="L75" s="10"/>
    </row>
    <row r="76" spans="2:12" ht="15">
      <c r="B76" s="10"/>
      <c r="C76" s="10"/>
      <c r="D76" s="10"/>
      <c r="E76" s="42"/>
      <c r="F76" s="10"/>
      <c r="G76" s="10"/>
      <c r="L76" s="10"/>
    </row>
    <row r="77" spans="2:12" ht="15">
      <c r="B77" s="10"/>
      <c r="C77" s="10"/>
      <c r="D77" s="10"/>
      <c r="E77" s="42"/>
      <c r="F77" s="10"/>
      <c r="G77" s="10"/>
      <c r="L77" s="10"/>
    </row>
    <row r="78" spans="2:12" ht="15">
      <c r="B78" s="10"/>
      <c r="C78" s="10"/>
      <c r="D78" s="10"/>
      <c r="E78" s="42"/>
      <c r="F78" s="10"/>
      <c r="G78" s="10"/>
      <c r="L78" s="10"/>
    </row>
    <row r="79" spans="2:12" ht="15">
      <c r="B79" s="10"/>
      <c r="C79" s="10"/>
      <c r="D79" s="10"/>
      <c r="E79" s="42"/>
      <c r="F79" s="10"/>
      <c r="G79" s="10"/>
      <c r="L79" s="10"/>
    </row>
    <row r="80" spans="2:12" ht="15">
      <c r="B80" s="10"/>
      <c r="C80" s="10"/>
      <c r="D80" s="10"/>
      <c r="E80" s="42"/>
      <c r="F80" s="46"/>
      <c r="G80" s="10"/>
      <c r="L80" s="10"/>
    </row>
    <row r="81" spans="1:12" ht="15">
      <c r="B81" s="10"/>
      <c r="C81" s="10"/>
      <c r="D81" s="10"/>
      <c r="E81" s="42"/>
      <c r="F81" s="46"/>
      <c r="G81" s="10"/>
      <c r="L81" s="10"/>
    </row>
    <row r="82" spans="1:12" ht="15">
      <c r="B82" s="10"/>
      <c r="C82" s="10"/>
      <c r="D82" s="10"/>
      <c r="E82" s="42"/>
      <c r="F82" s="46"/>
      <c r="G82" s="10"/>
      <c r="L82" s="10"/>
    </row>
    <row r="83" spans="1:12" ht="15">
      <c r="A83" s="47"/>
      <c r="B83" s="10"/>
      <c r="C83" s="10"/>
      <c r="D83" s="10"/>
      <c r="E83" s="48"/>
      <c r="F83" s="46"/>
      <c r="G83" s="10"/>
      <c r="L83" s="10"/>
    </row>
    <row r="84" spans="1:12" ht="15">
      <c r="A84" s="47"/>
      <c r="B84" s="10"/>
      <c r="C84" s="10"/>
      <c r="D84" s="10"/>
      <c r="E84" s="48"/>
      <c r="F84" s="46"/>
      <c r="G84" s="10"/>
      <c r="L84" s="10"/>
    </row>
    <row r="85" spans="1:12" ht="15">
      <c r="A85" s="47"/>
      <c r="B85" s="10"/>
      <c r="C85" s="10"/>
      <c r="D85" s="10"/>
      <c r="E85" s="48"/>
      <c r="F85" s="46"/>
      <c r="G85" s="10"/>
      <c r="L85" s="10"/>
    </row>
    <row r="86" spans="1:12" ht="15">
      <c r="A86" s="47"/>
      <c r="B86" s="10"/>
      <c r="C86" s="10"/>
      <c r="D86" s="10"/>
      <c r="E86" s="48"/>
      <c r="F86" s="46"/>
      <c r="G86" s="10"/>
      <c r="L86" s="10"/>
    </row>
    <row r="87" spans="1:12" ht="15">
      <c r="A87" s="47"/>
      <c r="B87" s="10"/>
      <c r="C87" s="10"/>
      <c r="D87" s="10"/>
      <c r="E87" s="48"/>
      <c r="F87" s="46"/>
      <c r="G87" s="10"/>
      <c r="L87" s="10"/>
    </row>
    <row r="88" spans="1:12" ht="15">
      <c r="A88" s="47"/>
      <c r="B88" s="10"/>
      <c r="C88" s="10"/>
      <c r="D88" s="10"/>
      <c r="E88" s="48"/>
      <c r="F88" s="46"/>
      <c r="G88" s="10"/>
      <c r="L88" s="10"/>
    </row>
    <row r="89" spans="1:12" ht="15">
      <c r="A89" s="47"/>
      <c r="B89" s="10"/>
      <c r="C89" s="10"/>
      <c r="D89" s="10"/>
      <c r="E89" s="48"/>
      <c r="F89" s="46"/>
      <c r="G89" s="10"/>
      <c r="L89" s="10"/>
    </row>
    <row r="90" spans="1:12" ht="15">
      <c r="A90" s="47"/>
      <c r="B90" s="10"/>
      <c r="C90" s="10"/>
      <c r="D90" s="10"/>
      <c r="E90" s="48"/>
      <c r="F90" s="46"/>
      <c r="G90" s="10"/>
      <c r="L90" s="10"/>
    </row>
    <row r="91" spans="1:12" ht="15">
      <c r="A91" s="47"/>
      <c r="B91" s="10"/>
      <c r="C91" s="10"/>
      <c r="D91" s="10"/>
      <c r="E91" s="48"/>
      <c r="F91" s="46"/>
      <c r="G91" s="10"/>
      <c r="L91" s="10"/>
    </row>
    <row r="92" spans="1:12" ht="15">
      <c r="A92" s="47"/>
      <c r="B92" s="10"/>
      <c r="C92" s="10"/>
      <c r="D92" s="10"/>
      <c r="E92" s="48"/>
      <c r="F92" s="46"/>
      <c r="G92" s="10"/>
      <c r="L92" s="10"/>
    </row>
    <row r="93" spans="1:12" ht="15">
      <c r="A93" s="47"/>
      <c r="B93" s="10"/>
      <c r="C93" s="10"/>
      <c r="D93" s="10"/>
      <c r="E93" s="48"/>
      <c r="F93" s="46"/>
      <c r="G93" s="10"/>
      <c r="L93" s="10"/>
    </row>
    <row r="94" spans="1:12" ht="15">
      <c r="A94" s="47"/>
      <c r="B94" s="10"/>
      <c r="C94" s="10"/>
      <c r="D94" s="10"/>
      <c r="E94" s="48"/>
      <c r="F94" s="46"/>
      <c r="G94" s="10"/>
      <c r="L94" s="10"/>
    </row>
    <row r="95" spans="1:12" ht="15">
      <c r="A95" s="47"/>
      <c r="B95" s="10"/>
      <c r="C95" s="10"/>
      <c r="D95" s="10"/>
      <c r="E95" s="48"/>
      <c r="F95" s="46"/>
      <c r="G95" s="10"/>
      <c r="L95" s="10"/>
    </row>
    <row r="96" spans="1:12" ht="15">
      <c r="A96" s="47"/>
      <c r="B96" s="10"/>
      <c r="C96" s="10"/>
      <c r="D96" s="10"/>
      <c r="E96" s="48"/>
      <c r="F96" s="46"/>
      <c r="G96" s="10"/>
      <c r="L96" s="10"/>
    </row>
    <row r="97" spans="1:12" ht="15">
      <c r="A97" s="47"/>
      <c r="B97" s="10"/>
      <c r="C97" s="10"/>
      <c r="D97" s="10"/>
      <c r="E97" s="48"/>
      <c r="F97" s="46"/>
      <c r="G97" s="10"/>
      <c r="L97" s="10"/>
    </row>
    <row r="98" spans="1:12" ht="15">
      <c r="A98" s="47"/>
      <c r="B98" s="10"/>
      <c r="C98" s="10"/>
      <c r="D98" s="10"/>
      <c r="E98" s="48"/>
      <c r="F98" s="46"/>
      <c r="G98" s="10"/>
      <c r="L98" s="10"/>
    </row>
    <row r="99" spans="1:12" ht="15">
      <c r="A99" s="47"/>
      <c r="B99" s="10"/>
      <c r="C99" s="10"/>
      <c r="D99" s="10"/>
      <c r="E99" s="48"/>
      <c r="F99" s="46"/>
      <c r="G99" s="10"/>
      <c r="L99" s="10"/>
    </row>
    <row r="100" spans="1:12" ht="15">
      <c r="A100" s="47"/>
      <c r="B100" s="10"/>
      <c r="C100" s="10"/>
      <c r="D100" s="10"/>
      <c r="E100" s="48"/>
      <c r="F100" s="46"/>
      <c r="G100" s="10"/>
      <c r="L100" s="10"/>
    </row>
    <row r="101" spans="1:12" ht="15">
      <c r="A101" s="47"/>
      <c r="B101" s="10"/>
      <c r="C101" s="10"/>
      <c r="D101" s="10"/>
      <c r="E101" s="48"/>
      <c r="F101" s="46"/>
      <c r="G101" s="10"/>
      <c r="L101" s="10"/>
    </row>
    <row r="102" spans="1:12" ht="15">
      <c r="A102" s="47"/>
      <c r="B102" s="10"/>
      <c r="C102" s="10"/>
      <c r="D102" s="10"/>
      <c r="E102" s="48"/>
      <c r="F102" s="46"/>
      <c r="G102" s="10"/>
      <c r="L102" s="10"/>
    </row>
    <row r="103" spans="1:12" ht="15">
      <c r="A103" s="47"/>
      <c r="B103" s="10"/>
      <c r="C103" s="10"/>
      <c r="D103" s="10"/>
      <c r="E103" s="48"/>
      <c r="F103" s="46"/>
      <c r="G103" s="10"/>
      <c r="L103" s="10"/>
    </row>
    <row r="104" spans="1:12" ht="15">
      <c r="A104" s="47"/>
      <c r="B104" s="10"/>
      <c r="C104" s="10"/>
      <c r="D104" s="10"/>
      <c r="E104" s="48"/>
      <c r="F104" s="46"/>
      <c r="G104" s="10"/>
      <c r="L104" s="10"/>
    </row>
    <row r="105" spans="1:12" ht="15">
      <c r="A105" s="47"/>
      <c r="B105" s="10"/>
      <c r="C105" s="10"/>
      <c r="D105" s="10"/>
      <c r="E105" s="48"/>
      <c r="F105" s="46"/>
      <c r="G105" s="10"/>
      <c r="L105" s="10"/>
    </row>
    <row r="106" spans="1:12" ht="15">
      <c r="A106" s="47"/>
      <c r="B106" s="10"/>
      <c r="C106" s="10"/>
      <c r="D106" s="10"/>
      <c r="E106" s="48"/>
      <c r="F106" s="46"/>
      <c r="G106" s="10"/>
      <c r="L106" s="10"/>
    </row>
    <row r="107" spans="1:12" ht="15">
      <c r="A107" s="47"/>
      <c r="B107" s="10"/>
      <c r="C107" s="10"/>
      <c r="D107" s="10"/>
      <c r="E107" s="48"/>
      <c r="F107" s="46"/>
      <c r="G107" s="10"/>
      <c r="L107" s="10"/>
    </row>
    <row r="108" spans="1:12" ht="15">
      <c r="A108" s="47"/>
      <c r="B108" s="10"/>
      <c r="C108" s="10"/>
      <c r="D108" s="10"/>
      <c r="E108" s="48"/>
      <c r="F108" s="46"/>
      <c r="G108" s="10"/>
      <c r="L108" s="10"/>
    </row>
    <row r="109" spans="1:12" ht="15">
      <c r="A109" s="47"/>
      <c r="B109" s="10"/>
      <c r="C109" s="10"/>
      <c r="D109" s="10"/>
      <c r="E109" s="48"/>
      <c r="F109" s="46"/>
      <c r="G109" s="10"/>
      <c r="L109" s="10"/>
    </row>
    <row r="110" spans="1:12" ht="15">
      <c r="A110" s="47"/>
      <c r="B110" s="10"/>
      <c r="C110" s="10"/>
      <c r="D110" s="10"/>
      <c r="E110" s="48"/>
      <c r="F110" s="46"/>
      <c r="G110" s="10"/>
      <c r="L110" s="10"/>
    </row>
    <row r="111" spans="1:12" ht="15">
      <c r="A111" s="47"/>
      <c r="B111" s="10"/>
      <c r="C111" s="10"/>
      <c r="D111" s="10"/>
      <c r="E111" s="48"/>
      <c r="F111" s="46"/>
      <c r="G111" s="10"/>
      <c r="L111" s="10"/>
    </row>
    <row r="112" spans="1:12" ht="15">
      <c r="A112" s="47"/>
      <c r="B112" s="10"/>
      <c r="C112" s="10"/>
      <c r="D112" s="10"/>
      <c r="E112" s="48"/>
      <c r="F112" s="46"/>
      <c r="G112" s="10"/>
      <c r="L112" s="10"/>
    </row>
    <row r="113" spans="1:12" ht="15">
      <c r="A113" s="47"/>
      <c r="B113" s="10"/>
      <c r="C113" s="10"/>
      <c r="D113" s="10"/>
      <c r="E113" s="48"/>
      <c r="F113" s="46"/>
      <c r="G113" s="10"/>
      <c r="L113" s="10"/>
    </row>
    <row r="114" spans="1:12" ht="15">
      <c r="A114" s="47"/>
      <c r="B114" s="10"/>
      <c r="C114" s="10"/>
      <c r="D114" s="10"/>
      <c r="E114" s="48"/>
      <c r="F114" s="46"/>
      <c r="G114" s="10"/>
      <c r="L114" s="10"/>
    </row>
    <row r="115" spans="1:12" ht="15">
      <c r="A115" s="47"/>
      <c r="B115" s="10"/>
      <c r="C115" s="10"/>
      <c r="D115" s="10"/>
      <c r="E115" s="48"/>
      <c r="F115" s="46"/>
      <c r="G115" s="10"/>
      <c r="L115" s="10"/>
    </row>
    <row r="116" spans="1:12" ht="15">
      <c r="A116" s="47"/>
      <c r="B116" s="10"/>
      <c r="C116" s="10"/>
      <c r="D116" s="10"/>
      <c r="E116" s="48"/>
      <c r="F116" s="46"/>
      <c r="G116" s="10"/>
      <c r="L116" s="10"/>
    </row>
    <row r="117" spans="1:12" ht="15">
      <c r="A117" s="47"/>
      <c r="B117" s="10"/>
      <c r="C117" s="10"/>
      <c r="D117" s="10"/>
      <c r="E117" s="48"/>
      <c r="F117" s="46"/>
      <c r="G117" s="10"/>
      <c r="L117" s="10"/>
    </row>
    <row r="118" spans="1:12" ht="15">
      <c r="A118" s="47"/>
      <c r="B118" s="10"/>
      <c r="C118" s="10"/>
      <c r="D118" s="10"/>
      <c r="E118" s="48"/>
      <c r="F118" s="46"/>
      <c r="G118" s="10"/>
      <c r="L118" s="10"/>
    </row>
    <row r="119" spans="1:12" ht="15">
      <c r="A119" s="47"/>
      <c r="B119" s="10"/>
      <c r="C119" s="10"/>
      <c r="D119" s="10"/>
      <c r="E119" s="48"/>
      <c r="F119" s="46"/>
      <c r="G119" s="10"/>
      <c r="L119" s="10"/>
    </row>
    <row r="120" spans="1:12" ht="15">
      <c r="A120" s="47"/>
      <c r="B120" s="10"/>
      <c r="C120" s="10"/>
      <c r="D120" s="10"/>
      <c r="E120" s="48"/>
      <c r="F120" s="46"/>
      <c r="G120" s="10"/>
      <c r="L120" s="10"/>
    </row>
    <row r="121" spans="1:12" ht="15">
      <c r="A121" s="47"/>
      <c r="B121" s="10"/>
      <c r="C121" s="10"/>
      <c r="D121" s="10"/>
      <c r="E121" s="48"/>
      <c r="F121" s="46"/>
      <c r="G121" s="10"/>
      <c r="L121" s="10"/>
    </row>
    <row r="122" spans="1:12" ht="15">
      <c r="A122" s="47"/>
      <c r="B122" s="10"/>
      <c r="C122" s="10"/>
      <c r="D122" s="10"/>
      <c r="E122" s="48"/>
      <c r="F122" s="46"/>
      <c r="G122" s="10"/>
      <c r="L122" s="10"/>
    </row>
    <row r="123" spans="1:12" ht="15">
      <c r="A123" s="47"/>
      <c r="B123" s="10"/>
      <c r="C123" s="10"/>
      <c r="D123" s="10"/>
      <c r="E123" s="48"/>
      <c r="F123" s="46"/>
      <c r="G123" s="10"/>
      <c r="L123" s="10"/>
    </row>
    <row r="124" spans="1:12" ht="15">
      <c r="A124" s="47"/>
      <c r="B124" s="10"/>
      <c r="C124" s="10"/>
      <c r="D124" s="10"/>
      <c r="E124" s="48"/>
      <c r="F124" s="46"/>
      <c r="G124" s="10"/>
      <c r="L124" s="10"/>
    </row>
    <row r="125" spans="1:12" ht="15">
      <c r="A125" s="47"/>
      <c r="B125" s="10"/>
      <c r="C125" s="10"/>
      <c r="D125" s="10"/>
      <c r="E125" s="48"/>
      <c r="F125" s="46"/>
      <c r="G125" s="10"/>
      <c r="L125" s="10"/>
    </row>
    <row r="126" spans="1:12" ht="15">
      <c r="A126" s="47"/>
      <c r="B126" s="10"/>
      <c r="C126" s="10"/>
      <c r="D126" s="10"/>
      <c r="E126" s="48"/>
      <c r="F126" s="46"/>
      <c r="G126" s="10"/>
      <c r="L126" s="10"/>
    </row>
    <row r="127" spans="1:12" ht="15">
      <c r="A127" s="47"/>
      <c r="B127" s="10"/>
      <c r="C127" s="10"/>
      <c r="D127" s="10"/>
      <c r="E127" s="48"/>
      <c r="F127" s="46"/>
      <c r="G127" s="10"/>
      <c r="L127" s="10"/>
    </row>
    <row r="128" spans="1:12" ht="15">
      <c r="A128" s="47"/>
      <c r="B128" s="10"/>
      <c r="C128" s="10"/>
      <c r="D128" s="10"/>
      <c r="E128" s="48"/>
      <c r="F128" s="46"/>
      <c r="G128" s="10"/>
      <c r="L128" s="10"/>
    </row>
    <row r="129" spans="1:12" ht="15">
      <c r="A129" s="47"/>
      <c r="B129" s="10"/>
      <c r="C129" s="10"/>
      <c r="D129" s="10"/>
      <c r="E129" s="48"/>
      <c r="F129" s="46"/>
      <c r="G129" s="10"/>
      <c r="L129" s="10"/>
    </row>
    <row r="130" spans="1:12" ht="15">
      <c r="A130" s="47"/>
      <c r="B130" s="10"/>
      <c r="C130" s="10"/>
      <c r="D130" s="10"/>
      <c r="E130" s="48"/>
      <c r="F130" s="46"/>
      <c r="G130" s="10"/>
      <c r="L130" s="10"/>
    </row>
    <row r="131" spans="1:12" ht="15">
      <c r="A131" s="47"/>
      <c r="B131" s="10"/>
      <c r="C131" s="10"/>
      <c r="D131" s="10"/>
      <c r="E131" s="48"/>
      <c r="F131" s="46"/>
      <c r="G131" s="10"/>
      <c r="L131" s="10"/>
    </row>
    <row r="132" spans="1:12" ht="15">
      <c r="A132" s="47"/>
      <c r="B132" s="10"/>
      <c r="C132" s="10"/>
      <c r="D132" s="10"/>
      <c r="E132" s="48"/>
      <c r="F132" s="46"/>
      <c r="G132" s="10"/>
      <c r="L132" s="10"/>
    </row>
    <row r="133" spans="1:12" ht="15">
      <c r="A133" s="47"/>
      <c r="B133" s="10"/>
      <c r="C133" s="10"/>
      <c r="D133" s="10"/>
      <c r="E133" s="48"/>
      <c r="F133" s="46"/>
      <c r="G133" s="10"/>
      <c r="L133" s="10"/>
    </row>
    <row r="134" spans="1:12" ht="15">
      <c r="A134" s="47"/>
      <c r="B134" s="10"/>
      <c r="C134" s="10"/>
      <c r="D134" s="10"/>
      <c r="E134" s="48"/>
      <c r="F134" s="46"/>
      <c r="G134" s="10"/>
      <c r="L134" s="10"/>
    </row>
    <row r="135" spans="1:12" ht="15">
      <c r="A135" s="47"/>
      <c r="B135" s="10"/>
      <c r="C135" s="10"/>
      <c r="D135" s="10"/>
      <c r="E135" s="48"/>
      <c r="F135" s="46"/>
      <c r="G135" s="10"/>
      <c r="L135" s="10"/>
    </row>
    <row r="136" spans="1:12" ht="15">
      <c r="A136" s="47"/>
      <c r="B136" s="10"/>
      <c r="C136" s="10"/>
      <c r="D136" s="10"/>
      <c r="E136" s="48"/>
      <c r="F136" s="46"/>
      <c r="G136" s="10"/>
      <c r="L136" s="10"/>
    </row>
    <row r="137" spans="1:12" ht="15">
      <c r="A137" s="47"/>
      <c r="B137" s="10"/>
      <c r="C137" s="10"/>
      <c r="D137" s="10"/>
      <c r="E137" s="48"/>
      <c r="F137" s="46"/>
      <c r="G137" s="10"/>
      <c r="L137" s="10"/>
    </row>
    <row r="138" spans="1:12" ht="15">
      <c r="A138" s="47"/>
      <c r="B138" s="10"/>
      <c r="C138" s="10"/>
      <c r="D138" s="10"/>
      <c r="E138" s="48"/>
      <c r="F138" s="46"/>
      <c r="G138" s="10"/>
      <c r="L138" s="10"/>
    </row>
    <row r="139" spans="1:12" ht="15">
      <c r="A139" s="47"/>
      <c r="B139" s="10"/>
      <c r="C139" s="10"/>
      <c r="D139" s="10"/>
      <c r="E139" s="48"/>
      <c r="F139" s="46"/>
      <c r="G139" s="10"/>
      <c r="L139" s="10"/>
    </row>
    <row r="140" spans="1:12" ht="15">
      <c r="A140" s="47"/>
      <c r="B140" s="10"/>
      <c r="C140" s="10"/>
      <c r="D140" s="10"/>
      <c r="E140" s="48"/>
      <c r="F140" s="46"/>
      <c r="G140" s="10"/>
      <c r="L140" s="10"/>
    </row>
    <row r="141" spans="1:12" ht="15">
      <c r="A141" s="47"/>
      <c r="B141" s="10"/>
      <c r="C141" s="10"/>
      <c r="D141" s="10"/>
      <c r="E141" s="48"/>
      <c r="F141" s="46"/>
      <c r="G141" s="10"/>
      <c r="L141" s="10"/>
    </row>
    <row r="142" spans="1:12" ht="15">
      <c r="A142" s="47"/>
      <c r="B142" s="10"/>
      <c r="C142" s="10"/>
      <c r="D142" s="10"/>
      <c r="E142" s="48"/>
      <c r="F142" s="46"/>
      <c r="G142" s="10"/>
      <c r="L142" s="10"/>
    </row>
    <row r="143" spans="1:12" ht="15">
      <c r="A143" s="47"/>
      <c r="B143" s="10"/>
      <c r="C143" s="10"/>
      <c r="D143" s="10"/>
      <c r="E143" s="48"/>
      <c r="F143" s="46"/>
      <c r="G143" s="10"/>
      <c r="L143" s="10"/>
    </row>
    <row r="144" spans="1:12" ht="15">
      <c r="A144" s="47"/>
      <c r="B144" s="10"/>
      <c r="C144" s="10"/>
      <c r="D144" s="10"/>
      <c r="E144" s="48"/>
      <c r="F144" s="46"/>
      <c r="G144" s="10"/>
      <c r="L144" s="10"/>
    </row>
    <row r="145" spans="1:12" ht="15">
      <c r="A145" s="47"/>
      <c r="B145" s="10"/>
      <c r="C145" s="10"/>
      <c r="D145" s="10"/>
      <c r="E145" s="48"/>
      <c r="F145" s="46"/>
      <c r="G145" s="10"/>
      <c r="L145" s="10"/>
    </row>
    <row r="146" spans="1:12" ht="15">
      <c r="A146" s="47"/>
      <c r="B146" s="10"/>
      <c r="C146" s="10"/>
      <c r="D146" s="10"/>
      <c r="E146" s="48"/>
      <c r="F146" s="46"/>
      <c r="G146" s="10"/>
      <c r="L146" s="10"/>
    </row>
    <row r="147" spans="1:12" ht="15">
      <c r="A147" s="47"/>
      <c r="B147" s="10"/>
      <c r="C147" s="10"/>
      <c r="D147" s="10"/>
      <c r="E147" s="48"/>
      <c r="F147" s="46"/>
      <c r="G147" s="10"/>
      <c r="L147" s="10"/>
    </row>
    <row r="148" spans="1:12" ht="15">
      <c r="A148" s="47"/>
      <c r="B148" s="10"/>
      <c r="C148" s="10"/>
      <c r="D148" s="10"/>
      <c r="E148" s="48"/>
      <c r="F148" s="46"/>
      <c r="G148" s="10"/>
      <c r="L148" s="10"/>
    </row>
    <row r="149" spans="1:12" ht="15">
      <c r="A149" s="47"/>
      <c r="B149" s="10"/>
      <c r="C149" s="10"/>
      <c r="D149" s="10"/>
      <c r="E149" s="48"/>
      <c r="F149" s="46"/>
      <c r="G149" s="10"/>
      <c r="L149" s="10"/>
    </row>
    <row r="150" spans="1:12" ht="15">
      <c r="A150" s="47"/>
      <c r="B150" s="10"/>
      <c r="C150" s="10"/>
      <c r="D150" s="10"/>
      <c r="E150" s="48"/>
      <c r="F150" s="46"/>
      <c r="G150" s="10"/>
      <c r="L150" s="10"/>
    </row>
    <row r="151" spans="1:12" ht="15">
      <c r="A151" s="47"/>
      <c r="B151" s="10"/>
      <c r="C151" s="10"/>
      <c r="D151" s="10"/>
      <c r="E151" s="48"/>
      <c r="F151" s="46"/>
      <c r="G151" s="10"/>
      <c r="L151" s="10"/>
    </row>
    <row r="152" spans="1:12" ht="15">
      <c r="A152" s="47"/>
      <c r="B152" s="10"/>
      <c r="C152" s="10"/>
      <c r="D152" s="10"/>
      <c r="E152" s="48"/>
      <c r="F152" s="46"/>
      <c r="G152" s="10"/>
      <c r="L152" s="10"/>
    </row>
    <row r="153" spans="1:12" ht="15">
      <c r="A153" s="47"/>
      <c r="B153" s="10"/>
      <c r="C153" s="10"/>
      <c r="D153" s="10"/>
      <c r="E153" s="48"/>
      <c r="F153" s="46"/>
      <c r="G153" s="10"/>
      <c r="L153" s="10"/>
    </row>
    <row r="154" spans="1:12" ht="15">
      <c r="A154" s="47"/>
      <c r="B154" s="10"/>
      <c r="C154" s="10"/>
      <c r="D154" s="10"/>
      <c r="E154" s="48"/>
      <c r="F154" s="46"/>
      <c r="G154" s="10"/>
      <c r="L154" s="10"/>
    </row>
    <row r="155" spans="1:12" ht="15">
      <c r="A155" s="47"/>
      <c r="B155" s="10"/>
      <c r="C155" s="10"/>
      <c r="D155" s="10"/>
      <c r="E155" s="48"/>
      <c r="F155" s="46"/>
      <c r="G155" s="10"/>
      <c r="L155" s="10"/>
    </row>
    <row r="156" spans="1:12" ht="15">
      <c r="A156" s="47"/>
      <c r="B156" s="10"/>
      <c r="C156" s="10"/>
      <c r="D156" s="10"/>
      <c r="E156" s="48"/>
      <c r="F156" s="46"/>
      <c r="G156" s="10"/>
      <c r="L156" s="10"/>
    </row>
    <row r="157" spans="1:12" ht="15">
      <c r="A157" s="47"/>
      <c r="B157" s="10"/>
      <c r="C157" s="10"/>
      <c r="D157" s="10"/>
      <c r="E157" s="48"/>
      <c r="F157" s="46"/>
      <c r="G157" s="10"/>
      <c r="L157" s="10"/>
    </row>
    <row r="158" spans="1:12" ht="15">
      <c r="A158" s="47"/>
      <c r="B158" s="10"/>
      <c r="C158" s="10"/>
      <c r="D158" s="10"/>
      <c r="E158" s="48"/>
      <c r="F158" s="46"/>
      <c r="G158" s="10"/>
      <c r="L158" s="10"/>
    </row>
    <row r="159" spans="1:12" ht="15">
      <c r="A159" s="47"/>
      <c r="B159" s="10"/>
      <c r="C159" s="10"/>
      <c r="D159" s="10"/>
      <c r="E159" s="48"/>
      <c r="F159" s="46"/>
      <c r="G159" s="10"/>
      <c r="L159" s="10"/>
    </row>
    <row r="160" spans="1:12" ht="15">
      <c r="A160" s="47"/>
      <c r="B160" s="10"/>
      <c r="C160" s="10"/>
      <c r="D160" s="10"/>
      <c r="E160" s="48"/>
      <c r="F160" s="46"/>
      <c r="G160" s="10"/>
      <c r="L160" s="10"/>
    </row>
    <row r="161" spans="1:12" ht="15">
      <c r="A161" s="47"/>
      <c r="B161" s="10"/>
      <c r="C161" s="10"/>
      <c r="D161" s="10"/>
      <c r="E161" s="48"/>
      <c r="F161" s="46"/>
      <c r="G161" s="10"/>
      <c r="L161" s="10"/>
    </row>
    <row r="162" spans="1:12" ht="15">
      <c r="A162" s="47"/>
      <c r="B162" s="10"/>
      <c r="C162" s="10"/>
      <c r="D162" s="10"/>
      <c r="E162" s="48"/>
      <c r="F162" s="46"/>
      <c r="G162" s="10"/>
      <c r="L162" s="10"/>
    </row>
    <row r="163" spans="1:12" ht="15">
      <c r="A163" s="47"/>
      <c r="B163" s="10"/>
      <c r="C163" s="10"/>
      <c r="D163" s="10"/>
      <c r="E163" s="48"/>
      <c r="F163" s="46"/>
      <c r="G163" s="10"/>
      <c r="L163" s="10"/>
    </row>
    <row r="164" spans="1:12" ht="15">
      <c r="A164" s="47"/>
      <c r="B164" s="10"/>
      <c r="C164" s="10"/>
      <c r="D164" s="10"/>
      <c r="E164" s="48"/>
      <c r="F164" s="46"/>
      <c r="G164" s="10"/>
      <c r="L164" s="10"/>
    </row>
    <row r="165" spans="1:12" ht="15">
      <c r="A165" s="47"/>
      <c r="B165" s="10"/>
      <c r="C165" s="10"/>
      <c r="D165" s="10"/>
      <c r="E165" s="48"/>
      <c r="F165" s="46"/>
      <c r="G165" s="10"/>
      <c r="L165" s="10"/>
    </row>
    <row r="166" spans="1:12" ht="15">
      <c r="A166" s="47"/>
      <c r="B166" s="10"/>
      <c r="C166" s="10"/>
      <c r="D166" s="10"/>
      <c r="E166" s="48"/>
      <c r="F166" s="46"/>
      <c r="G166" s="10"/>
      <c r="L166" s="10"/>
    </row>
    <row r="167" spans="1:12" ht="15">
      <c r="A167" s="47"/>
      <c r="B167" s="10"/>
      <c r="C167" s="10"/>
      <c r="D167" s="10"/>
      <c r="E167" s="48"/>
      <c r="F167" s="46"/>
      <c r="G167" s="10"/>
      <c r="L167" s="10"/>
    </row>
    <row r="168" spans="1:12" ht="15">
      <c r="A168" s="47"/>
      <c r="B168" s="10"/>
      <c r="C168" s="10"/>
      <c r="D168" s="10"/>
      <c r="E168" s="48"/>
      <c r="F168" s="46"/>
      <c r="G168" s="10"/>
      <c r="L168" s="10"/>
    </row>
    <row r="169" spans="1:12" ht="15">
      <c r="A169" s="47"/>
      <c r="B169" s="10"/>
      <c r="C169" s="10"/>
      <c r="D169" s="10"/>
      <c r="E169" s="48"/>
      <c r="F169" s="46"/>
      <c r="G169" s="10"/>
      <c r="L169" s="10"/>
    </row>
    <row r="170" spans="1:12" ht="15">
      <c r="A170" s="47"/>
      <c r="B170" s="10"/>
      <c r="C170" s="10"/>
      <c r="D170" s="10"/>
      <c r="E170" s="48"/>
      <c r="F170" s="46"/>
      <c r="G170" s="10"/>
      <c r="L170" s="10"/>
    </row>
    <row r="171" spans="1:12" ht="15">
      <c r="A171" s="47"/>
      <c r="B171" s="10"/>
      <c r="C171" s="10"/>
      <c r="D171" s="10"/>
      <c r="E171" s="48"/>
      <c r="F171" s="46"/>
      <c r="G171" s="10"/>
      <c r="L171" s="10"/>
    </row>
    <row r="172" spans="1:12" ht="15">
      <c r="A172" s="47"/>
      <c r="B172" s="10"/>
      <c r="C172" s="10"/>
      <c r="D172" s="10"/>
      <c r="E172" s="48"/>
      <c r="F172" s="46"/>
      <c r="G172" s="10"/>
      <c r="L172" s="10"/>
    </row>
    <row r="173" spans="1:12" ht="15">
      <c r="A173" s="47"/>
      <c r="B173" s="10"/>
      <c r="C173" s="10"/>
      <c r="D173" s="10"/>
      <c r="E173" s="48"/>
      <c r="F173" s="46"/>
      <c r="G173" s="10"/>
      <c r="L173" s="10"/>
    </row>
    <row r="174" spans="1:12" ht="15">
      <c r="A174" s="47"/>
      <c r="B174" s="10"/>
      <c r="C174" s="10"/>
      <c r="D174" s="10"/>
      <c r="E174" s="48"/>
      <c r="F174" s="46"/>
      <c r="G174" s="10"/>
      <c r="L174" s="10"/>
    </row>
    <row r="175" spans="1:12" ht="15">
      <c r="A175" s="47"/>
      <c r="B175" s="10"/>
      <c r="C175" s="10"/>
      <c r="D175" s="10"/>
      <c r="E175" s="48"/>
      <c r="F175" s="46"/>
      <c r="G175" s="10"/>
      <c r="L175" s="10"/>
    </row>
    <row r="176" spans="1:12" ht="15">
      <c r="A176" s="47"/>
      <c r="B176" s="10"/>
      <c r="C176" s="10"/>
      <c r="D176" s="10"/>
      <c r="E176" s="48"/>
      <c r="F176" s="46"/>
      <c r="G176" s="10"/>
      <c r="L176" s="10"/>
    </row>
    <row r="177" spans="1:12" ht="15">
      <c r="A177" s="47"/>
      <c r="B177" s="10"/>
      <c r="C177" s="10"/>
      <c r="D177" s="10"/>
      <c r="E177" s="48"/>
      <c r="F177" s="46"/>
      <c r="G177" s="10"/>
      <c r="L177" s="10"/>
    </row>
    <row r="178" spans="1:12" ht="15">
      <c r="A178" s="47"/>
      <c r="B178" s="10"/>
      <c r="C178" s="10"/>
      <c r="D178" s="10"/>
      <c r="E178" s="48"/>
      <c r="F178" s="46"/>
      <c r="G178" s="10"/>
      <c r="L178" s="10"/>
    </row>
    <row r="179" spans="1:12" ht="15">
      <c r="A179" s="47"/>
      <c r="B179" s="10"/>
      <c r="C179" s="10"/>
      <c r="D179" s="10"/>
      <c r="E179" s="48"/>
      <c r="F179" s="46"/>
      <c r="G179" s="10"/>
      <c r="L179" s="10"/>
    </row>
    <row r="180" spans="1:12" ht="15">
      <c r="A180" s="47"/>
      <c r="B180" s="10"/>
      <c r="C180" s="10"/>
      <c r="D180" s="10"/>
      <c r="E180" s="48"/>
      <c r="F180" s="46"/>
      <c r="G180" s="10"/>
      <c r="L180" s="10"/>
    </row>
    <row r="181" spans="1:12" ht="15">
      <c r="A181" s="47"/>
      <c r="B181" s="10"/>
      <c r="C181" s="10"/>
      <c r="D181" s="10"/>
      <c r="E181" s="48"/>
      <c r="F181" s="46"/>
      <c r="G181" s="10"/>
      <c r="L181" s="10"/>
    </row>
    <row r="182" spans="1:12" ht="15">
      <c r="A182" s="47"/>
      <c r="B182" s="10"/>
      <c r="C182" s="10"/>
      <c r="D182" s="10"/>
      <c r="E182" s="48"/>
      <c r="F182" s="46"/>
      <c r="G182" s="10"/>
      <c r="L182" s="10"/>
    </row>
    <row r="183" spans="1:12" ht="15">
      <c r="A183" s="47"/>
      <c r="B183" s="10"/>
      <c r="C183" s="10"/>
      <c r="D183" s="10"/>
      <c r="E183" s="48"/>
      <c r="F183" s="46"/>
      <c r="G183" s="10"/>
      <c r="L183" s="10"/>
    </row>
    <row r="184" spans="1:12" ht="15">
      <c r="A184" s="47"/>
      <c r="B184" s="10"/>
      <c r="C184" s="10"/>
      <c r="D184" s="10"/>
      <c r="E184" s="48"/>
      <c r="F184" s="46"/>
      <c r="G184" s="10"/>
      <c r="L184" s="10"/>
    </row>
    <row r="185" spans="1:12" ht="15">
      <c r="A185" s="47"/>
      <c r="B185" s="10"/>
      <c r="C185" s="10"/>
      <c r="D185" s="10"/>
      <c r="E185" s="48"/>
      <c r="F185" s="46"/>
      <c r="G185" s="10"/>
      <c r="L185" s="10"/>
    </row>
    <row r="186" spans="1:12" ht="15">
      <c r="A186" s="47"/>
      <c r="B186" s="10"/>
      <c r="C186" s="10"/>
      <c r="D186" s="10"/>
      <c r="E186" s="48"/>
      <c r="F186" s="46"/>
      <c r="G186" s="10"/>
      <c r="L186" s="10"/>
    </row>
    <row r="187" spans="1:12" ht="15">
      <c r="A187" s="47"/>
      <c r="B187" s="10"/>
      <c r="C187" s="10"/>
      <c r="D187" s="10"/>
      <c r="E187" s="48"/>
      <c r="F187" s="46"/>
      <c r="G187" s="10"/>
      <c r="L187" s="10"/>
    </row>
    <row r="188" spans="1:12" ht="15">
      <c r="A188" s="47"/>
      <c r="B188" s="10"/>
      <c r="C188" s="10"/>
      <c r="D188" s="10"/>
      <c r="E188" s="48"/>
      <c r="F188" s="46"/>
      <c r="G188" s="10"/>
      <c r="L188" s="10"/>
    </row>
    <row r="189" spans="1:12" ht="15">
      <c r="A189" s="47"/>
      <c r="B189" s="10"/>
      <c r="C189" s="10"/>
      <c r="D189" s="10"/>
      <c r="E189" s="48"/>
      <c r="F189" s="46"/>
      <c r="G189" s="10"/>
      <c r="L189" s="10"/>
    </row>
    <row r="190" spans="1:12" ht="15">
      <c r="A190" s="47"/>
      <c r="B190" s="10"/>
      <c r="C190" s="10"/>
      <c r="D190" s="10"/>
      <c r="E190" s="48"/>
      <c r="F190" s="46"/>
      <c r="G190" s="10"/>
      <c r="L190" s="10"/>
    </row>
    <row r="191" spans="1:12" ht="15">
      <c r="A191" s="47"/>
      <c r="B191" s="10"/>
      <c r="C191" s="10"/>
      <c r="D191" s="10"/>
      <c r="E191" s="48"/>
      <c r="F191" s="46"/>
      <c r="G191" s="10"/>
      <c r="L191" s="10"/>
    </row>
    <row r="192" spans="1:12" ht="15">
      <c r="A192" s="47"/>
      <c r="B192" s="10"/>
      <c r="C192" s="10"/>
      <c r="D192" s="10"/>
      <c r="E192" s="48"/>
      <c r="F192" s="46"/>
      <c r="G192" s="10"/>
      <c r="L192" s="10"/>
    </row>
    <row r="193" spans="1:12" ht="15">
      <c r="A193" s="47"/>
      <c r="B193" s="10"/>
      <c r="C193" s="10"/>
      <c r="D193" s="10"/>
      <c r="E193" s="48"/>
      <c r="F193" s="46"/>
      <c r="G193" s="10"/>
      <c r="L193" s="10"/>
    </row>
    <row r="194" spans="1:12" ht="15">
      <c r="A194" s="47"/>
      <c r="B194" s="10"/>
      <c r="C194" s="10"/>
      <c r="D194" s="10"/>
      <c r="E194" s="48"/>
      <c r="F194" s="46"/>
      <c r="G194" s="10"/>
      <c r="L194" s="10"/>
    </row>
    <row r="195" spans="1:12" ht="15">
      <c r="A195" s="47"/>
      <c r="B195" s="10"/>
      <c r="C195" s="10"/>
      <c r="D195" s="10"/>
      <c r="E195" s="48"/>
      <c r="F195" s="46"/>
      <c r="G195" s="10"/>
      <c r="L195" s="10"/>
    </row>
    <row r="196" spans="1:12" ht="15">
      <c r="A196" s="47"/>
      <c r="B196" s="10"/>
      <c r="C196" s="10"/>
      <c r="D196" s="10"/>
      <c r="E196" s="48"/>
      <c r="F196" s="46"/>
      <c r="G196" s="10"/>
      <c r="L196" s="10"/>
    </row>
    <row r="197" spans="1:12" ht="15">
      <c r="A197" s="47"/>
      <c r="B197" s="10"/>
      <c r="C197" s="10"/>
      <c r="D197" s="10"/>
      <c r="E197" s="48"/>
      <c r="F197" s="46"/>
      <c r="G197" s="10"/>
      <c r="L197" s="10"/>
    </row>
    <row r="198" spans="1:12" ht="15">
      <c r="A198" s="47"/>
      <c r="B198" s="10"/>
      <c r="C198" s="10"/>
      <c r="D198" s="10"/>
      <c r="E198" s="48"/>
      <c r="F198" s="46"/>
      <c r="G198" s="10"/>
      <c r="L198" s="10"/>
    </row>
    <row r="199" spans="1:12" ht="15">
      <c r="A199" s="47"/>
      <c r="B199" s="10"/>
      <c r="C199" s="10"/>
      <c r="D199" s="10"/>
      <c r="E199" s="48"/>
      <c r="F199" s="46"/>
      <c r="G199" s="10"/>
      <c r="L199" s="10"/>
    </row>
    <row r="200" spans="1:12" ht="15">
      <c r="A200" s="47"/>
      <c r="B200" s="10"/>
      <c r="C200" s="10"/>
      <c r="D200" s="10"/>
      <c r="E200" s="48"/>
      <c r="F200" s="46"/>
      <c r="G200" s="10"/>
      <c r="L200" s="10"/>
    </row>
    <row r="201" spans="1:12" ht="15">
      <c r="A201" s="47"/>
      <c r="B201" s="10"/>
      <c r="C201" s="10"/>
      <c r="D201" s="10"/>
      <c r="E201" s="48"/>
      <c r="F201" s="46"/>
      <c r="G201" s="10"/>
      <c r="L201" s="10"/>
    </row>
    <row r="202" spans="1:12" ht="15">
      <c r="A202" s="47"/>
      <c r="B202" s="10"/>
      <c r="C202" s="10"/>
      <c r="D202" s="10"/>
      <c r="E202" s="48"/>
      <c r="F202" s="46"/>
      <c r="G202" s="10"/>
      <c r="L202" s="10"/>
    </row>
    <row r="203" spans="1:12" ht="15">
      <c r="A203" s="47"/>
      <c r="B203" s="10"/>
      <c r="C203" s="10"/>
      <c r="D203" s="10"/>
      <c r="E203" s="48"/>
      <c r="F203" s="46"/>
      <c r="G203" s="10"/>
      <c r="L203" s="10"/>
    </row>
    <row r="204" spans="1:12" ht="15">
      <c r="A204" s="47"/>
      <c r="B204" s="10"/>
      <c r="C204" s="10"/>
      <c r="D204" s="10"/>
      <c r="E204" s="48"/>
      <c r="F204" s="46"/>
      <c r="G204" s="10"/>
      <c r="L204" s="10"/>
    </row>
    <row r="205" spans="1:12" ht="15">
      <c r="A205" s="47"/>
      <c r="B205" s="10"/>
      <c r="C205" s="10"/>
      <c r="D205" s="10"/>
      <c r="E205" s="48"/>
      <c r="F205" s="46"/>
      <c r="G205" s="10"/>
      <c r="L205" s="10"/>
    </row>
    <row r="206" spans="1:12" ht="15">
      <c r="A206" s="47"/>
      <c r="B206" s="10"/>
      <c r="C206" s="10"/>
      <c r="D206" s="10"/>
      <c r="E206" s="48"/>
      <c r="F206" s="46"/>
      <c r="G206" s="10"/>
      <c r="L206" s="10"/>
    </row>
    <row r="207" spans="1:12" ht="15">
      <c r="A207" s="47"/>
      <c r="B207" s="10"/>
      <c r="C207" s="10"/>
      <c r="D207" s="10"/>
      <c r="E207" s="48"/>
      <c r="F207" s="46"/>
      <c r="G207" s="10"/>
      <c r="L207" s="10"/>
    </row>
    <row r="208" spans="1:12" ht="15">
      <c r="A208" s="47"/>
      <c r="B208" s="10"/>
      <c r="C208" s="10"/>
      <c r="D208" s="10"/>
      <c r="E208" s="48"/>
      <c r="F208" s="46"/>
      <c r="G208" s="10"/>
      <c r="L208" s="10"/>
    </row>
    <row r="209" spans="1:12" ht="15">
      <c r="A209" s="47"/>
      <c r="B209" s="10"/>
      <c r="C209" s="10"/>
      <c r="D209" s="10"/>
      <c r="E209" s="48"/>
      <c r="F209" s="46"/>
      <c r="G209" s="10"/>
      <c r="L209" s="10"/>
    </row>
    <row r="210" spans="1:12" ht="15">
      <c r="A210" s="47"/>
      <c r="B210" s="10"/>
      <c r="C210" s="10"/>
      <c r="D210" s="10"/>
      <c r="E210" s="48"/>
      <c r="F210" s="46"/>
      <c r="G210" s="10"/>
      <c r="L210" s="10"/>
    </row>
    <row r="211" spans="1:12" ht="15">
      <c r="A211" s="47"/>
      <c r="B211" s="10"/>
      <c r="C211" s="10"/>
      <c r="D211" s="10"/>
      <c r="E211" s="48"/>
      <c r="F211" s="46"/>
      <c r="G211" s="10"/>
      <c r="L211" s="10"/>
    </row>
    <row r="212" spans="1:12" ht="15">
      <c r="A212" s="47"/>
      <c r="B212" s="10"/>
      <c r="C212" s="10"/>
      <c r="D212" s="10"/>
      <c r="E212" s="48"/>
      <c r="F212" s="46"/>
      <c r="G212" s="10"/>
      <c r="L212" s="10"/>
    </row>
    <row r="213" spans="1:12" ht="15">
      <c r="A213" s="47"/>
      <c r="B213" s="10"/>
      <c r="C213" s="10"/>
      <c r="D213" s="10"/>
      <c r="E213" s="48"/>
      <c r="F213" s="46"/>
      <c r="G213" s="10"/>
      <c r="L213" s="10"/>
    </row>
    <row r="214" spans="1:12" ht="15">
      <c r="A214" s="47"/>
      <c r="B214" s="10"/>
      <c r="C214" s="10"/>
      <c r="D214" s="10"/>
      <c r="E214" s="48"/>
      <c r="F214" s="46"/>
      <c r="G214" s="10"/>
      <c r="L214" s="10"/>
    </row>
    <row r="215" spans="1:12" ht="15">
      <c r="A215" s="47"/>
      <c r="B215" s="10"/>
      <c r="C215" s="10"/>
      <c r="D215" s="10"/>
      <c r="E215" s="48"/>
      <c r="F215" s="46"/>
      <c r="G215" s="10"/>
      <c r="L215" s="10"/>
    </row>
    <row r="216" spans="1:12" ht="15">
      <c r="A216" s="47"/>
      <c r="B216" s="10"/>
      <c r="C216" s="10"/>
      <c r="D216" s="10"/>
      <c r="E216" s="48"/>
      <c r="F216" s="46"/>
      <c r="G216" s="10"/>
      <c r="L216" s="10"/>
    </row>
    <row r="217" spans="1:12" ht="15">
      <c r="A217" s="47"/>
      <c r="B217" s="10"/>
      <c r="C217" s="10"/>
      <c r="D217" s="10"/>
      <c r="E217" s="48"/>
      <c r="F217" s="46"/>
      <c r="G217" s="10"/>
      <c r="L217" s="10"/>
    </row>
    <row r="218" spans="1:12" ht="15">
      <c r="A218" s="47"/>
      <c r="B218" s="10"/>
      <c r="C218" s="10"/>
      <c r="D218" s="10"/>
      <c r="E218" s="48"/>
      <c r="F218" s="46"/>
      <c r="G218" s="10"/>
      <c r="L218" s="10"/>
    </row>
    <row r="219" spans="1:12" ht="15">
      <c r="A219" s="47"/>
      <c r="B219" s="10"/>
      <c r="C219" s="10"/>
      <c r="D219" s="10"/>
      <c r="E219" s="48"/>
      <c r="F219" s="46"/>
      <c r="G219" s="10"/>
      <c r="L219" s="10"/>
    </row>
    <row r="220" spans="1:12" ht="15">
      <c r="A220" s="47"/>
      <c r="B220" s="10"/>
      <c r="C220" s="10"/>
      <c r="D220" s="10"/>
      <c r="E220" s="48"/>
      <c r="F220" s="46"/>
      <c r="G220" s="10"/>
      <c r="L220" s="10"/>
    </row>
    <row r="221" spans="1:12" ht="15">
      <c r="A221" s="47"/>
      <c r="B221" s="10"/>
      <c r="C221" s="10"/>
      <c r="D221" s="10"/>
      <c r="E221" s="48"/>
      <c r="F221" s="46"/>
      <c r="G221" s="10"/>
      <c r="L221" s="10"/>
    </row>
    <row r="222" spans="1:12" ht="15">
      <c r="A222" s="47"/>
      <c r="B222" s="10"/>
      <c r="C222" s="10"/>
      <c r="D222" s="10"/>
      <c r="E222" s="48"/>
      <c r="F222" s="46"/>
      <c r="G222" s="10"/>
      <c r="L222" s="10"/>
    </row>
    <row r="223" spans="1:12" ht="15">
      <c r="A223" s="47"/>
      <c r="B223" s="10"/>
      <c r="C223" s="10"/>
      <c r="D223" s="10"/>
      <c r="E223" s="48"/>
      <c r="F223" s="46"/>
      <c r="G223" s="10"/>
      <c r="L223" s="10"/>
    </row>
    <row r="224" spans="1:12" ht="15">
      <c r="A224" s="47"/>
      <c r="B224" s="10"/>
      <c r="C224" s="10"/>
      <c r="D224" s="10"/>
      <c r="E224" s="48"/>
      <c r="F224" s="46"/>
      <c r="G224" s="10"/>
      <c r="L224" s="10"/>
    </row>
    <row r="225" spans="1:12" ht="15">
      <c r="A225" s="47"/>
      <c r="B225" s="10"/>
      <c r="C225" s="10"/>
      <c r="D225" s="10"/>
      <c r="E225" s="48"/>
      <c r="F225" s="46"/>
      <c r="G225" s="10"/>
      <c r="L225" s="10"/>
    </row>
    <row r="226" spans="1:12" ht="15">
      <c r="A226" s="47"/>
      <c r="B226" s="10"/>
      <c r="C226" s="10"/>
      <c r="D226" s="10"/>
      <c r="E226" s="48"/>
      <c r="F226" s="46"/>
      <c r="G226" s="10"/>
      <c r="L226" s="10"/>
    </row>
    <row r="227" spans="1:12" ht="15">
      <c r="A227" s="47"/>
      <c r="B227" s="10"/>
      <c r="C227" s="10"/>
      <c r="D227" s="10"/>
      <c r="E227" s="48"/>
      <c r="F227" s="46"/>
      <c r="G227" s="10"/>
      <c r="L227" s="10"/>
    </row>
    <row r="228" spans="1:12" ht="15">
      <c r="A228" s="47"/>
      <c r="B228" s="10"/>
      <c r="C228" s="10"/>
      <c r="D228" s="10"/>
      <c r="E228" s="48"/>
      <c r="F228" s="46"/>
      <c r="G228" s="10"/>
      <c r="L228" s="10"/>
    </row>
    <row r="229" spans="1:12" ht="15">
      <c r="A229" s="47"/>
      <c r="B229" s="10"/>
      <c r="C229" s="10"/>
      <c r="D229" s="10"/>
      <c r="E229" s="48"/>
      <c r="F229" s="46"/>
      <c r="G229" s="10"/>
      <c r="L229" s="10"/>
    </row>
    <row r="230" spans="1:12" ht="15">
      <c r="A230" s="47"/>
      <c r="B230" s="10"/>
      <c r="C230" s="10"/>
      <c r="D230" s="10"/>
      <c r="E230" s="48"/>
      <c r="F230" s="46"/>
      <c r="G230" s="10"/>
      <c r="L230" s="10"/>
    </row>
    <row r="231" spans="1:12" ht="15">
      <c r="A231" s="47"/>
      <c r="B231" s="10"/>
      <c r="C231" s="10"/>
      <c r="D231" s="10"/>
      <c r="E231" s="48"/>
      <c r="F231" s="46"/>
      <c r="G231" s="10"/>
      <c r="L231" s="10"/>
    </row>
    <row r="232" spans="1:12" ht="15">
      <c r="A232" s="47"/>
      <c r="B232" s="10"/>
      <c r="C232" s="10"/>
      <c r="D232" s="10"/>
      <c r="E232" s="48"/>
      <c r="F232" s="46"/>
      <c r="G232" s="10"/>
      <c r="L232" s="10"/>
    </row>
    <row r="233" spans="1:12" ht="15">
      <c r="A233" s="47"/>
      <c r="B233" s="10"/>
      <c r="C233" s="10"/>
      <c r="D233" s="10"/>
      <c r="E233" s="48"/>
      <c r="F233" s="46"/>
      <c r="G233" s="10"/>
      <c r="L233" s="10"/>
    </row>
    <row r="234" spans="1:12" ht="15">
      <c r="A234" s="47"/>
      <c r="B234" s="10"/>
      <c r="C234" s="10"/>
      <c r="D234" s="10"/>
      <c r="E234" s="48"/>
      <c r="F234" s="46"/>
      <c r="G234" s="10"/>
      <c r="L234" s="10"/>
    </row>
    <row r="235" spans="1:12" ht="15">
      <c r="A235" s="47"/>
      <c r="B235" s="10"/>
      <c r="C235" s="10"/>
      <c r="D235" s="10"/>
      <c r="E235" s="48"/>
      <c r="F235" s="46"/>
      <c r="G235" s="10"/>
      <c r="L235" s="10"/>
    </row>
    <row r="236" spans="1:12" ht="15">
      <c r="A236" s="47"/>
      <c r="B236" s="10"/>
      <c r="C236" s="10"/>
      <c r="D236" s="10"/>
      <c r="E236" s="48"/>
      <c r="F236" s="46"/>
      <c r="G236" s="10"/>
      <c r="L236" s="10"/>
    </row>
    <row r="237" spans="1:12" ht="15">
      <c r="A237" s="47"/>
      <c r="B237" s="10"/>
      <c r="C237" s="10"/>
      <c r="D237" s="10"/>
      <c r="E237" s="48"/>
      <c r="F237" s="46"/>
      <c r="G237" s="10"/>
      <c r="L237" s="10"/>
    </row>
    <row r="238" spans="1:12" ht="15">
      <c r="A238" s="47"/>
      <c r="B238" s="10"/>
      <c r="C238" s="10"/>
      <c r="D238" s="10"/>
      <c r="E238" s="48"/>
      <c r="F238" s="46"/>
      <c r="G238" s="10"/>
      <c r="L238" s="10"/>
    </row>
    <row r="239" spans="1:12" ht="15">
      <c r="A239" s="47"/>
      <c r="B239" s="10"/>
      <c r="C239" s="10"/>
      <c r="D239" s="10"/>
      <c r="E239" s="48"/>
      <c r="F239" s="46"/>
      <c r="G239" s="10"/>
      <c r="L239" s="10"/>
    </row>
    <row r="240" spans="1:12" ht="15">
      <c r="A240" s="47"/>
      <c r="B240" s="10"/>
      <c r="C240" s="10"/>
      <c r="D240" s="10"/>
      <c r="E240" s="48"/>
      <c r="F240" s="46"/>
      <c r="G240" s="10"/>
      <c r="L240" s="10"/>
    </row>
    <row r="241" spans="1:12" ht="15">
      <c r="A241" s="47"/>
      <c r="B241" s="10"/>
      <c r="C241" s="10"/>
      <c r="D241" s="10"/>
      <c r="E241" s="48"/>
      <c r="F241" s="46"/>
      <c r="G241" s="10"/>
      <c r="L241" s="10"/>
    </row>
    <row r="242" spans="1:12" ht="15">
      <c r="A242" s="47"/>
      <c r="B242" s="10"/>
      <c r="C242" s="10"/>
      <c r="D242" s="10"/>
      <c r="E242" s="48"/>
      <c r="F242" s="46"/>
      <c r="G242" s="10"/>
      <c r="L242" s="10"/>
    </row>
    <row r="243" spans="1:12" ht="15">
      <c r="A243" s="47"/>
      <c r="B243" s="10"/>
      <c r="C243" s="10"/>
      <c r="D243" s="10"/>
      <c r="E243" s="48"/>
      <c r="F243" s="46"/>
      <c r="G243" s="10"/>
      <c r="L243" s="10"/>
    </row>
    <row r="244" spans="1:12" ht="15">
      <c r="A244" s="47"/>
      <c r="B244" s="10"/>
      <c r="C244" s="10"/>
      <c r="D244" s="10"/>
      <c r="E244" s="48"/>
      <c r="F244" s="46"/>
      <c r="G244" s="10"/>
      <c r="L244" s="10"/>
    </row>
    <row r="245" spans="1:12" ht="15">
      <c r="A245" s="47"/>
      <c r="B245" s="10"/>
      <c r="C245" s="10"/>
      <c r="D245" s="10"/>
      <c r="E245" s="48"/>
      <c r="F245" s="46"/>
      <c r="G245" s="10"/>
      <c r="L245" s="10"/>
    </row>
    <row r="246" spans="1:12" ht="15">
      <c r="A246" s="47"/>
      <c r="B246" s="10"/>
      <c r="C246" s="10"/>
      <c r="D246" s="10"/>
      <c r="E246" s="48"/>
      <c r="F246" s="46"/>
      <c r="G246" s="10"/>
      <c r="L246" s="10"/>
    </row>
    <row r="247" spans="1:12" ht="15">
      <c r="A247" s="47"/>
      <c r="B247" s="10"/>
      <c r="C247" s="10"/>
      <c r="D247" s="10"/>
      <c r="E247" s="48"/>
      <c r="F247" s="46"/>
      <c r="G247" s="10"/>
      <c r="L247" s="10"/>
    </row>
    <row r="248" spans="1:12" ht="15">
      <c r="A248" s="47"/>
      <c r="B248" s="10"/>
      <c r="C248" s="10"/>
      <c r="D248" s="10"/>
      <c r="E248" s="48"/>
      <c r="F248" s="46"/>
      <c r="G248" s="10"/>
      <c r="L248" s="10"/>
    </row>
    <row r="249" spans="1:12" ht="15">
      <c r="A249" s="47"/>
      <c r="B249" s="10"/>
      <c r="C249" s="10"/>
      <c r="D249" s="10"/>
      <c r="E249" s="48"/>
      <c r="F249" s="46"/>
      <c r="G249" s="10"/>
      <c r="L249" s="10"/>
    </row>
    <row r="250" spans="1:12" ht="15">
      <c r="A250" s="47"/>
      <c r="B250" s="10"/>
      <c r="C250" s="10"/>
      <c r="D250" s="10"/>
      <c r="E250" s="48"/>
      <c r="F250" s="46"/>
      <c r="G250" s="10"/>
      <c r="L250" s="10"/>
    </row>
    <row r="251" spans="1:12" ht="15">
      <c r="A251" s="47"/>
      <c r="B251" s="10"/>
      <c r="C251" s="10"/>
      <c r="D251" s="10"/>
      <c r="E251" s="48"/>
      <c r="F251" s="46"/>
      <c r="G251" s="10"/>
      <c r="L251" s="10"/>
    </row>
    <row r="252" spans="1:12" ht="15">
      <c r="A252" s="47"/>
      <c r="B252" s="10"/>
      <c r="C252" s="10"/>
      <c r="D252" s="10"/>
      <c r="E252" s="48"/>
      <c r="F252" s="46"/>
      <c r="G252" s="10"/>
      <c r="L252" s="10"/>
    </row>
    <row r="253" spans="1:12" ht="15">
      <c r="A253" s="47"/>
      <c r="B253" s="10"/>
      <c r="C253" s="10"/>
      <c r="D253" s="10"/>
      <c r="E253" s="48"/>
      <c r="F253" s="46"/>
      <c r="G253" s="10"/>
      <c r="L253" s="10"/>
    </row>
    <row r="254" spans="1:12" ht="15">
      <c r="A254" s="47"/>
      <c r="B254" s="10"/>
      <c r="C254" s="10"/>
      <c r="D254" s="10"/>
      <c r="E254" s="48"/>
      <c r="F254" s="46"/>
      <c r="G254" s="10"/>
      <c r="L254" s="10"/>
    </row>
    <row r="255" spans="1:12" ht="15">
      <c r="A255" s="47"/>
      <c r="B255" s="10"/>
      <c r="C255" s="10"/>
      <c r="D255" s="10"/>
      <c r="E255" s="48"/>
      <c r="F255" s="46"/>
      <c r="G255" s="10"/>
      <c r="L255" s="10"/>
    </row>
    <row r="256" spans="1:12" ht="15">
      <c r="A256" s="47"/>
      <c r="B256" s="10"/>
      <c r="C256" s="10"/>
      <c r="D256" s="10"/>
      <c r="E256" s="48"/>
      <c r="F256" s="46"/>
      <c r="G256" s="10"/>
      <c r="L256" s="10"/>
    </row>
    <row r="257" spans="1:12" ht="15">
      <c r="A257" s="47"/>
      <c r="B257" s="10"/>
      <c r="C257" s="10"/>
      <c r="D257" s="10"/>
      <c r="E257" s="48"/>
      <c r="F257" s="46"/>
      <c r="G257" s="10"/>
      <c r="L257" s="10"/>
    </row>
    <row r="258" spans="1:12" ht="15">
      <c r="A258" s="47"/>
      <c r="B258" s="10"/>
      <c r="C258" s="10"/>
      <c r="D258" s="10"/>
      <c r="E258" s="48"/>
      <c r="F258" s="46"/>
      <c r="G258" s="10"/>
      <c r="L258" s="10"/>
    </row>
    <row r="259" spans="1:12" ht="15">
      <c r="A259" s="47"/>
      <c r="B259" s="10"/>
      <c r="C259" s="10"/>
      <c r="D259" s="10"/>
      <c r="E259" s="48"/>
      <c r="F259" s="46"/>
      <c r="G259" s="10"/>
      <c r="L259" s="10"/>
    </row>
    <row r="260" spans="1:12" ht="15">
      <c r="A260" s="47"/>
      <c r="B260" s="10"/>
      <c r="C260" s="10"/>
      <c r="D260" s="10"/>
      <c r="E260" s="48"/>
      <c r="F260" s="46"/>
      <c r="G260" s="10"/>
      <c r="L260" s="10"/>
    </row>
    <row r="261" spans="1:12" ht="15">
      <c r="A261" s="47"/>
      <c r="B261" s="10"/>
      <c r="C261" s="10"/>
      <c r="D261" s="10"/>
      <c r="E261" s="48"/>
      <c r="F261" s="46"/>
      <c r="G261" s="10"/>
      <c r="L261" s="10"/>
    </row>
    <row r="262" spans="1:12" ht="15">
      <c r="A262" s="47"/>
      <c r="B262" s="10"/>
      <c r="C262" s="10"/>
      <c r="D262" s="10"/>
      <c r="E262" s="48"/>
      <c r="F262" s="46"/>
      <c r="G262" s="10"/>
      <c r="L262" s="10"/>
    </row>
    <row r="263" spans="1:12" ht="15">
      <c r="A263" s="47"/>
      <c r="B263" s="10"/>
      <c r="C263" s="10"/>
      <c r="D263" s="10"/>
      <c r="E263" s="48"/>
      <c r="F263" s="46"/>
      <c r="G263" s="10"/>
      <c r="L263" s="10"/>
    </row>
    <row r="264" spans="1:12" ht="15">
      <c r="A264" s="47"/>
      <c r="B264" s="10"/>
      <c r="C264" s="10"/>
      <c r="D264" s="10"/>
      <c r="E264" s="48"/>
      <c r="F264" s="46"/>
      <c r="G264" s="10"/>
      <c r="L264" s="10"/>
    </row>
    <row r="265" spans="1:12" ht="15">
      <c r="A265" s="47"/>
      <c r="B265" s="10"/>
      <c r="C265" s="10"/>
      <c r="D265" s="10"/>
      <c r="E265" s="48"/>
      <c r="F265" s="46"/>
      <c r="G265" s="10"/>
      <c r="L265" s="10"/>
    </row>
    <row r="266" spans="1:12" ht="15">
      <c r="A266" s="47"/>
      <c r="B266" s="10"/>
      <c r="C266" s="10"/>
      <c r="D266" s="10"/>
      <c r="E266" s="48"/>
      <c r="F266" s="46"/>
      <c r="G266" s="10"/>
      <c r="L266" s="10"/>
    </row>
    <row r="267" spans="1:12" ht="15">
      <c r="A267" s="47"/>
      <c r="B267" s="10"/>
      <c r="C267" s="10"/>
      <c r="D267" s="10"/>
      <c r="E267" s="48"/>
      <c r="F267" s="46"/>
      <c r="G267" s="10"/>
      <c r="L267" s="10"/>
    </row>
    <row r="268" spans="1:12" ht="15">
      <c r="A268" s="47"/>
      <c r="B268" s="10"/>
      <c r="C268" s="10"/>
      <c r="D268" s="10"/>
      <c r="E268" s="48"/>
      <c r="F268" s="46"/>
      <c r="G268" s="10"/>
      <c r="L268" s="10"/>
    </row>
    <row r="269" spans="1:12" ht="15">
      <c r="A269" s="47"/>
      <c r="B269" s="10"/>
      <c r="C269" s="10"/>
      <c r="D269" s="10"/>
      <c r="E269" s="48"/>
      <c r="F269" s="46"/>
      <c r="G269" s="10"/>
      <c r="L269" s="10"/>
    </row>
    <row r="270" spans="1:12" ht="15">
      <c r="A270" s="47"/>
      <c r="B270" s="10"/>
      <c r="C270" s="10"/>
      <c r="D270" s="10"/>
      <c r="E270" s="48"/>
      <c r="F270" s="46"/>
      <c r="G270" s="10"/>
      <c r="L270" s="10"/>
    </row>
    <row r="271" spans="1:12" ht="15">
      <c r="A271" s="47"/>
      <c r="B271" s="10"/>
      <c r="C271" s="10"/>
      <c r="D271" s="10"/>
      <c r="E271" s="48"/>
      <c r="F271" s="46"/>
      <c r="G271" s="10"/>
      <c r="L271" s="10"/>
    </row>
    <row r="272" spans="1:12" ht="15">
      <c r="A272" s="47"/>
      <c r="B272" s="10"/>
      <c r="C272" s="10"/>
      <c r="D272" s="10"/>
      <c r="E272" s="48"/>
      <c r="F272" s="46"/>
      <c r="G272" s="10"/>
      <c r="L272" s="10"/>
    </row>
    <row r="273" spans="1:12" ht="15">
      <c r="A273" s="47"/>
      <c r="B273" s="10"/>
      <c r="C273" s="10"/>
      <c r="D273" s="10"/>
      <c r="E273" s="48"/>
      <c r="F273" s="46"/>
      <c r="G273" s="10"/>
      <c r="L273" s="10"/>
    </row>
    <row r="274" spans="1:12" ht="15">
      <c r="A274" s="47"/>
      <c r="B274" s="10"/>
      <c r="C274" s="10"/>
      <c r="D274" s="10"/>
      <c r="E274" s="48"/>
      <c r="F274" s="46"/>
      <c r="G274" s="10"/>
      <c r="L274" s="10"/>
    </row>
    <row r="275" spans="1:12" ht="15">
      <c r="A275" s="47"/>
      <c r="B275" s="10"/>
      <c r="C275" s="10"/>
      <c r="D275" s="10"/>
      <c r="E275" s="48"/>
      <c r="F275" s="46"/>
      <c r="G275" s="10"/>
      <c r="L275" s="10"/>
    </row>
    <row r="276" spans="1:12" ht="15">
      <c r="A276" s="47"/>
      <c r="B276" s="10"/>
      <c r="C276" s="10"/>
      <c r="D276" s="10"/>
      <c r="E276" s="48"/>
      <c r="F276" s="46"/>
      <c r="G276" s="10"/>
      <c r="L276" s="10"/>
    </row>
    <row r="277" spans="1:12" ht="15">
      <c r="A277" s="47"/>
      <c r="B277" s="10"/>
      <c r="C277" s="10"/>
      <c r="D277" s="10"/>
      <c r="E277" s="48"/>
      <c r="F277" s="46"/>
      <c r="G277" s="10"/>
      <c r="L277" s="10"/>
    </row>
    <row r="278" spans="1:12" ht="15">
      <c r="A278" s="47"/>
      <c r="B278" s="10"/>
      <c r="C278" s="10"/>
      <c r="D278" s="10"/>
      <c r="E278" s="48"/>
      <c r="F278" s="46"/>
      <c r="G278" s="10"/>
      <c r="L278" s="10"/>
    </row>
    <row r="279" spans="1:12" ht="15">
      <c r="A279" s="47"/>
      <c r="B279" s="10"/>
      <c r="C279" s="10"/>
      <c r="D279" s="10"/>
      <c r="E279" s="48"/>
      <c r="F279" s="46"/>
      <c r="G279" s="10"/>
      <c r="L279" s="10"/>
    </row>
    <row r="280" spans="1:12" ht="15">
      <c r="A280" s="47"/>
      <c r="B280" s="10"/>
      <c r="C280" s="10"/>
      <c r="D280" s="10"/>
      <c r="E280" s="48"/>
      <c r="F280" s="46"/>
      <c r="G280" s="10"/>
      <c r="L280" s="10"/>
    </row>
    <row r="281" spans="1:12" ht="15">
      <c r="A281" s="47"/>
      <c r="B281" s="10"/>
      <c r="C281" s="10"/>
      <c r="D281" s="10"/>
      <c r="E281" s="48"/>
      <c r="F281" s="46"/>
      <c r="G281" s="10"/>
      <c r="L281" s="10"/>
    </row>
    <row r="282" spans="1:12" ht="15">
      <c r="A282" s="47"/>
      <c r="B282" s="10"/>
      <c r="C282" s="10"/>
      <c r="D282" s="10"/>
      <c r="E282" s="48"/>
      <c r="F282" s="46"/>
      <c r="G282" s="10"/>
      <c r="L282" s="10"/>
    </row>
    <row r="283" spans="1:12" ht="15">
      <c r="A283" s="47"/>
      <c r="B283" s="10"/>
      <c r="C283" s="10"/>
      <c r="D283" s="10"/>
      <c r="E283" s="48"/>
      <c r="F283" s="46"/>
      <c r="G283" s="10"/>
      <c r="L283" s="10"/>
    </row>
    <row r="284" spans="1:12" ht="15">
      <c r="A284" s="47"/>
      <c r="B284" s="10"/>
      <c r="C284" s="10"/>
      <c r="D284" s="10"/>
      <c r="E284" s="48"/>
      <c r="F284" s="46"/>
      <c r="G284" s="10"/>
      <c r="L284" s="10"/>
    </row>
    <row r="285" spans="1:12" ht="15">
      <c r="A285" s="47"/>
      <c r="B285" s="10"/>
      <c r="C285" s="10"/>
      <c r="D285" s="10"/>
      <c r="E285" s="48"/>
      <c r="F285" s="46"/>
      <c r="G285" s="10"/>
      <c r="L285" s="10"/>
    </row>
    <row r="286" spans="1:12" ht="15">
      <c r="A286" s="47"/>
      <c r="B286" s="10"/>
      <c r="C286" s="10"/>
      <c r="D286" s="10"/>
      <c r="E286" s="48"/>
      <c r="F286" s="46"/>
      <c r="G286" s="10"/>
      <c r="L286" s="10"/>
    </row>
    <row r="287" spans="1:12" ht="15">
      <c r="A287" s="47"/>
      <c r="B287" s="10"/>
      <c r="C287" s="10"/>
      <c r="D287" s="10"/>
      <c r="E287" s="48"/>
      <c r="F287" s="46"/>
      <c r="G287" s="10"/>
      <c r="L287" s="10"/>
    </row>
    <row r="288" spans="1:12" ht="15">
      <c r="A288" s="47"/>
      <c r="B288" s="10"/>
      <c r="C288" s="10"/>
      <c r="D288" s="10"/>
      <c r="E288" s="48"/>
      <c r="F288" s="46"/>
      <c r="G288" s="10"/>
      <c r="L288" s="10"/>
    </row>
    <row r="289" spans="1:12" ht="15">
      <c r="A289" s="47"/>
      <c r="B289" s="10"/>
      <c r="C289" s="10"/>
      <c r="D289" s="10"/>
      <c r="E289" s="48"/>
      <c r="F289" s="46"/>
      <c r="G289" s="10"/>
      <c r="L289" s="10"/>
    </row>
    <row r="290" spans="1:12" ht="15">
      <c r="A290" s="47"/>
      <c r="B290" s="10"/>
      <c r="C290" s="10"/>
      <c r="D290" s="10"/>
      <c r="E290" s="48"/>
      <c r="F290" s="46"/>
      <c r="G290" s="10"/>
      <c r="L290" s="10"/>
    </row>
    <row r="291" spans="1:12" ht="15">
      <c r="A291" s="47"/>
      <c r="B291" s="10"/>
      <c r="C291" s="10"/>
      <c r="D291" s="10"/>
      <c r="E291" s="48"/>
      <c r="F291" s="46"/>
      <c r="G291" s="10"/>
      <c r="L291" s="10"/>
    </row>
    <row r="292" spans="1:12" ht="15">
      <c r="A292" s="47"/>
      <c r="B292" s="10"/>
      <c r="C292" s="10"/>
      <c r="D292" s="10"/>
      <c r="E292" s="48"/>
      <c r="F292" s="46"/>
      <c r="G292" s="10"/>
      <c r="L292" s="10"/>
    </row>
    <row r="293" spans="1:12" ht="15">
      <c r="A293" s="47"/>
      <c r="B293" s="10"/>
      <c r="C293" s="10"/>
      <c r="D293" s="10"/>
      <c r="E293" s="48"/>
      <c r="F293" s="46"/>
      <c r="G293" s="10"/>
      <c r="L293" s="10"/>
    </row>
    <row r="294" spans="1:12" ht="15">
      <c r="A294" s="47"/>
      <c r="B294" s="10"/>
      <c r="C294" s="10"/>
      <c r="D294" s="10"/>
      <c r="E294" s="48"/>
      <c r="F294" s="46"/>
      <c r="G294" s="10"/>
      <c r="L294" s="10"/>
    </row>
    <row r="295" spans="1:12" ht="15">
      <c r="A295" s="47"/>
      <c r="B295" s="10"/>
      <c r="C295" s="10"/>
      <c r="D295" s="10"/>
      <c r="E295" s="48"/>
      <c r="F295" s="46"/>
      <c r="G295" s="10"/>
      <c r="L295" s="10"/>
    </row>
    <row r="296" spans="1:12" ht="15">
      <c r="A296" s="47"/>
      <c r="B296" s="10"/>
      <c r="C296" s="10"/>
      <c r="D296" s="10"/>
      <c r="E296" s="48"/>
      <c r="F296" s="46"/>
      <c r="G296" s="10"/>
      <c r="L296" s="10"/>
    </row>
    <row r="297" spans="1:12" ht="15">
      <c r="A297" s="47"/>
      <c r="B297" s="10"/>
      <c r="C297" s="10"/>
      <c r="D297" s="10"/>
      <c r="E297" s="48"/>
      <c r="F297" s="46"/>
      <c r="G297" s="10"/>
      <c r="L297" s="10"/>
    </row>
    <row r="298" spans="1:12" ht="15">
      <c r="A298" s="47"/>
      <c r="B298" s="10"/>
      <c r="C298" s="10"/>
      <c r="D298" s="10"/>
      <c r="E298" s="48"/>
      <c r="F298" s="46"/>
      <c r="G298" s="10"/>
      <c r="L298" s="10"/>
    </row>
    <row r="299" spans="1:12" ht="15">
      <c r="A299" s="47"/>
      <c r="B299" s="10"/>
      <c r="C299" s="10"/>
      <c r="D299" s="10"/>
      <c r="E299" s="48"/>
      <c r="F299" s="46"/>
      <c r="G299" s="10"/>
      <c r="L299" s="10"/>
    </row>
    <row r="300" spans="1:12" ht="15">
      <c r="A300" s="47"/>
      <c r="B300" s="10"/>
      <c r="C300" s="10"/>
      <c r="D300" s="10"/>
      <c r="E300" s="48"/>
      <c r="F300" s="46"/>
      <c r="G300" s="10"/>
      <c r="L300" s="10"/>
    </row>
    <row r="301" spans="1:12" ht="15">
      <c r="A301" s="47"/>
      <c r="B301" s="10"/>
      <c r="C301" s="10"/>
      <c r="D301" s="10"/>
      <c r="E301" s="48"/>
      <c r="F301" s="46"/>
      <c r="G301" s="10"/>
      <c r="L301" s="10"/>
    </row>
    <row r="302" spans="1:12" ht="15">
      <c r="A302" s="47"/>
      <c r="B302" s="10"/>
      <c r="C302" s="10"/>
      <c r="D302" s="10"/>
      <c r="E302" s="48"/>
      <c r="F302" s="46"/>
      <c r="G302" s="10"/>
      <c r="L302" s="10"/>
    </row>
    <row r="303" spans="1:12" ht="15">
      <c r="A303" s="47"/>
      <c r="B303" s="10"/>
      <c r="C303" s="10"/>
      <c r="D303" s="10"/>
      <c r="E303" s="48"/>
      <c r="F303" s="46"/>
      <c r="G303" s="10"/>
      <c r="L303" s="10"/>
    </row>
    <row r="304" spans="1:12" ht="15">
      <c r="A304" s="47"/>
      <c r="B304" s="10"/>
      <c r="C304" s="10"/>
      <c r="D304" s="10"/>
      <c r="E304" s="48"/>
      <c r="F304" s="46"/>
      <c r="G304" s="10"/>
      <c r="L304" s="10"/>
    </row>
    <row r="305" spans="1:12" ht="15">
      <c r="A305" s="47"/>
      <c r="B305" s="10"/>
      <c r="C305" s="10"/>
      <c r="D305" s="10"/>
      <c r="E305" s="48"/>
      <c r="F305" s="46"/>
      <c r="G305" s="10"/>
      <c r="L305" s="10"/>
    </row>
    <row r="306" spans="1:12" ht="15">
      <c r="A306" s="47"/>
      <c r="B306" s="10"/>
      <c r="C306" s="10"/>
      <c r="D306" s="10"/>
      <c r="E306" s="48"/>
      <c r="F306" s="46"/>
      <c r="G306" s="10"/>
      <c r="L306" s="10"/>
    </row>
    <row r="307" spans="1:12" ht="15">
      <c r="A307" s="47"/>
      <c r="B307" s="10"/>
      <c r="C307" s="10"/>
      <c r="D307" s="10"/>
      <c r="E307" s="48"/>
      <c r="F307" s="46"/>
      <c r="G307" s="10"/>
      <c r="L307" s="10"/>
    </row>
    <row r="308" spans="1:12" ht="15">
      <c r="A308" s="47"/>
      <c r="B308" s="10"/>
      <c r="C308" s="10"/>
      <c r="D308" s="10"/>
      <c r="E308" s="48"/>
      <c r="F308" s="46"/>
      <c r="G308" s="10"/>
      <c r="L308" s="10"/>
    </row>
    <row r="309" spans="1:12" ht="15">
      <c r="A309" s="47"/>
      <c r="B309" s="10"/>
      <c r="C309" s="10"/>
      <c r="D309" s="10"/>
      <c r="E309" s="48"/>
      <c r="F309" s="46"/>
      <c r="G309" s="10"/>
      <c r="L309" s="10"/>
    </row>
    <row r="310" spans="1:12" ht="15">
      <c r="A310" s="47"/>
      <c r="B310" s="10"/>
      <c r="C310" s="10"/>
      <c r="D310" s="10"/>
      <c r="E310" s="48"/>
      <c r="F310" s="46"/>
      <c r="G310" s="10"/>
      <c r="L310" s="10"/>
    </row>
    <row r="311" spans="1:12" ht="15">
      <c r="A311" s="47"/>
      <c r="B311" s="10"/>
      <c r="C311" s="10"/>
      <c r="D311" s="10"/>
      <c r="E311" s="48"/>
      <c r="F311" s="46"/>
      <c r="G311" s="10"/>
      <c r="L311" s="10"/>
    </row>
    <row r="312" spans="1:12" ht="15">
      <c r="A312" s="47"/>
      <c r="B312" s="10"/>
      <c r="C312" s="10"/>
      <c r="D312" s="10"/>
      <c r="E312" s="48"/>
      <c r="F312" s="46"/>
      <c r="G312" s="10"/>
      <c r="L312" s="10"/>
    </row>
    <row r="313" spans="1:12" ht="15">
      <c r="A313" s="47"/>
      <c r="B313" s="10"/>
      <c r="C313" s="10"/>
      <c r="D313" s="10"/>
      <c r="E313" s="48"/>
      <c r="F313" s="46"/>
      <c r="G313" s="10"/>
      <c r="L313" s="10"/>
    </row>
    <row r="314" spans="1:12" ht="15">
      <c r="A314" s="47"/>
      <c r="B314" s="10"/>
      <c r="C314" s="10"/>
      <c r="D314" s="10"/>
      <c r="E314" s="48"/>
      <c r="F314" s="46"/>
      <c r="G314" s="10"/>
      <c r="L314" s="10"/>
    </row>
    <row r="315" spans="1:12" ht="15">
      <c r="A315" s="47"/>
      <c r="B315" s="10"/>
      <c r="C315" s="10"/>
      <c r="D315" s="10"/>
      <c r="E315" s="48"/>
      <c r="F315" s="46"/>
      <c r="G315" s="10"/>
      <c r="L315" s="10"/>
    </row>
    <row r="316" spans="1:12" ht="15">
      <c r="A316" s="47"/>
      <c r="B316" s="10"/>
      <c r="C316" s="10"/>
      <c r="D316" s="10"/>
      <c r="E316" s="48"/>
      <c r="F316" s="46"/>
      <c r="G316" s="10"/>
      <c r="L316" s="10"/>
    </row>
    <row r="317" spans="1:12" ht="15">
      <c r="A317" s="47"/>
      <c r="B317" s="10"/>
      <c r="C317" s="10"/>
      <c r="D317" s="10"/>
      <c r="E317" s="48"/>
      <c r="F317" s="46"/>
      <c r="G317" s="10"/>
      <c r="L317" s="10"/>
    </row>
    <row r="318" spans="1:12" ht="15">
      <c r="A318" s="47"/>
      <c r="B318" s="10"/>
      <c r="C318" s="10"/>
      <c r="D318" s="10"/>
      <c r="E318" s="48"/>
      <c r="G318" s="50"/>
      <c r="L318" s="10"/>
    </row>
    <row r="319" spans="1:12" ht="15">
      <c r="A319" s="47"/>
      <c r="B319" s="10"/>
      <c r="C319" s="10"/>
      <c r="D319" s="10"/>
      <c r="E319" s="48"/>
      <c r="G319" s="50"/>
      <c r="L319" s="10"/>
    </row>
    <row r="320" spans="1:12" ht="15">
      <c r="A320" s="47"/>
      <c r="B320" s="10"/>
      <c r="C320" s="10"/>
      <c r="D320" s="10"/>
      <c r="E320" s="48"/>
      <c r="G320" s="50"/>
      <c r="L320" s="10"/>
    </row>
    <row r="321" spans="7:9" ht="15">
      <c r="G321" s="54"/>
      <c r="H321" s="47"/>
      <c r="I321" s="47"/>
    </row>
    <row r="322" spans="7:9" ht="15">
      <c r="H322" s="47"/>
      <c r="I322" s="47"/>
    </row>
    <row r="323" spans="7:9" ht="15">
      <c r="H323" s="47"/>
      <c r="I323" s="47"/>
    </row>
    <row r="324" spans="7:9" ht="15">
      <c r="H324" s="47"/>
      <c r="I324" s="47"/>
    </row>
  </sheetData>
  <mergeCells count="9">
    <mergeCell ref="G46:L46"/>
    <mergeCell ref="A1:F1"/>
    <mergeCell ref="G1:L1"/>
    <mergeCell ref="A2:F2"/>
    <mergeCell ref="G2:L2"/>
    <mergeCell ref="A3:D3"/>
    <mergeCell ref="E3:F3"/>
    <mergeCell ref="G3:J3"/>
    <mergeCell ref="K3:L3"/>
  </mergeCells>
  <pageMargins left="0.35433070866141736" right="0.31496062992125984" top="0.22" bottom="0.31" header="0.16" footer="0.2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PART-B</vt:lpstr>
      <vt:lpstr>PART-C</vt:lpstr>
      <vt:lpstr>PART-D</vt:lpstr>
      <vt:lpstr>'PART-B'!Print_Area</vt:lpstr>
      <vt:lpstr>'PART-C'!Print_Area</vt:lpstr>
      <vt:lpstr>'PART-D'!Print_Area</vt:lpstr>
      <vt:lpstr>'PART-B'!Print_Titles</vt:lpstr>
      <vt:lpstr>'PART-C'!Print_Titles</vt:lpstr>
      <vt:lpstr>'PART-D'!Print_Titles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ycmou</dc:creator>
  <cp:lastModifiedBy>YCMOU</cp:lastModifiedBy>
  <cp:lastPrinted>2021-02-18T04:53:00Z</cp:lastPrinted>
  <dcterms:created xsi:type="dcterms:W3CDTF">2019-09-24T07:26:57Z</dcterms:created>
  <dcterms:modified xsi:type="dcterms:W3CDTF">2021-04-07T05:32:13Z</dcterms:modified>
</cp:coreProperties>
</file>